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ThisWorkbook"/>
  <mc:AlternateContent xmlns:mc="http://schemas.openxmlformats.org/markup-compatibility/2006">
    <mc:Choice Requires="x15">
      <x15ac:absPath xmlns:x15ac="http://schemas.microsoft.com/office/spreadsheetml/2010/11/ac" url="D:\USB\2025 Spring\APT\"/>
    </mc:Choice>
  </mc:AlternateContent>
  <xr:revisionPtr revIDLastSave="0" documentId="8_{55CE39AF-0A20-4F04-AC99-E83F2B1FBACD}" xr6:coauthVersionLast="47" xr6:coauthVersionMax="47" xr10:uidLastSave="{00000000-0000-0000-0000-000000000000}"/>
  <bookViews>
    <workbookView xWindow="-110" yWindow="-110" windowWidth="34620" windowHeight="13900" xr2:uid="{00000000-000D-0000-FFFF-FFFF00000000}"/>
  </bookViews>
  <sheets>
    <sheet name="Students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587" i="1" l="1"/>
  <c r="A586" i="1"/>
  <c r="A585" i="1"/>
  <c r="A584" i="1"/>
  <c r="A583" i="1"/>
  <c r="A582" i="1"/>
  <c r="A581" i="1"/>
  <c r="A580" i="1"/>
  <c r="A579" i="1"/>
  <c r="A578" i="1"/>
  <c r="A577" i="1"/>
  <c r="A576" i="1"/>
  <c r="A575" i="1"/>
  <c r="A574" i="1"/>
  <c r="A573" i="1"/>
  <c r="A572" i="1"/>
  <c r="A571" i="1"/>
  <c r="A570" i="1"/>
  <c r="A569" i="1"/>
  <c r="A568" i="1"/>
  <c r="A567" i="1"/>
  <c r="A566" i="1"/>
  <c r="A565" i="1"/>
  <c r="A564" i="1"/>
  <c r="A563" i="1"/>
  <c r="A562" i="1"/>
  <c r="A561" i="1"/>
  <c r="A560" i="1"/>
  <c r="A559" i="1"/>
  <c r="A558" i="1"/>
  <c r="A557" i="1"/>
  <c r="A556" i="1"/>
  <c r="A555" i="1"/>
  <c r="A554" i="1"/>
  <c r="A553" i="1"/>
  <c r="A552" i="1"/>
  <c r="A551" i="1"/>
  <c r="A550" i="1"/>
  <c r="A549" i="1"/>
  <c r="A548" i="1"/>
  <c r="A547" i="1"/>
  <c r="A546" i="1"/>
  <c r="A545" i="1"/>
  <c r="A544" i="1"/>
  <c r="A543" i="1"/>
  <c r="A542" i="1"/>
  <c r="A541" i="1"/>
  <c r="A540" i="1"/>
  <c r="A539" i="1"/>
  <c r="A538" i="1"/>
  <c r="A537" i="1"/>
  <c r="A536" i="1"/>
  <c r="A535" i="1"/>
  <c r="A534" i="1"/>
  <c r="A533" i="1"/>
  <c r="A532" i="1"/>
  <c r="A531" i="1"/>
  <c r="A530" i="1"/>
  <c r="A529" i="1"/>
  <c r="A528" i="1"/>
  <c r="A527" i="1"/>
  <c r="A526" i="1"/>
  <c r="A525" i="1"/>
  <c r="A524" i="1"/>
  <c r="A523" i="1"/>
  <c r="A522" i="1"/>
  <c r="A521" i="1"/>
  <c r="A520" i="1"/>
  <c r="A519" i="1"/>
  <c r="A518" i="1"/>
  <c r="A517" i="1"/>
  <c r="A516" i="1"/>
  <c r="A515" i="1"/>
  <c r="A514" i="1"/>
  <c r="A513" i="1"/>
  <c r="A512" i="1"/>
  <c r="A511" i="1"/>
  <c r="A510" i="1"/>
  <c r="A509" i="1"/>
  <c r="A508" i="1"/>
  <c r="A507" i="1"/>
  <c r="A506" i="1"/>
  <c r="A505" i="1"/>
  <c r="A504" i="1"/>
  <c r="A503" i="1"/>
  <c r="A502" i="1"/>
  <c r="A501" i="1"/>
  <c r="A500" i="1"/>
  <c r="A499" i="1"/>
  <c r="A498" i="1"/>
  <c r="A497" i="1"/>
  <c r="A496" i="1"/>
  <c r="A495" i="1"/>
  <c r="A494" i="1"/>
  <c r="A493" i="1"/>
  <c r="A492" i="1"/>
  <c r="A491" i="1"/>
  <c r="A490" i="1"/>
  <c r="A489" i="1"/>
  <c r="A488" i="1"/>
  <c r="A487" i="1"/>
  <c r="A486" i="1"/>
  <c r="A485" i="1"/>
  <c r="A484" i="1"/>
  <c r="A483" i="1"/>
  <c r="A482" i="1"/>
  <c r="A481" i="1"/>
  <c r="A480" i="1"/>
  <c r="A479" i="1"/>
  <c r="A478" i="1"/>
  <c r="A477" i="1"/>
  <c r="A476" i="1"/>
  <c r="A475" i="1"/>
  <c r="A474" i="1"/>
  <c r="A473" i="1"/>
  <c r="A472" i="1"/>
  <c r="A471" i="1"/>
  <c r="A470" i="1"/>
  <c r="A469" i="1"/>
  <c r="A468" i="1"/>
  <c r="A467" i="1"/>
  <c r="A466" i="1"/>
  <c r="A465" i="1"/>
  <c r="A464" i="1"/>
  <c r="A463" i="1"/>
  <c r="A462" i="1"/>
  <c r="A461" i="1"/>
  <c r="A460" i="1"/>
  <c r="A459" i="1"/>
  <c r="A458" i="1"/>
  <c r="A457" i="1"/>
  <c r="A456" i="1"/>
  <c r="A455" i="1"/>
  <c r="A454" i="1"/>
  <c r="A453" i="1"/>
  <c r="A452" i="1"/>
  <c r="A451" i="1"/>
  <c r="A450" i="1"/>
  <c r="A449" i="1"/>
  <c r="A448" i="1"/>
  <c r="A447" i="1"/>
  <c r="A446" i="1"/>
  <c r="A445" i="1"/>
  <c r="A444" i="1"/>
  <c r="A443" i="1"/>
  <c r="A442" i="1"/>
  <c r="A441" i="1"/>
  <c r="A440" i="1"/>
  <c r="A439" i="1"/>
  <c r="A438" i="1"/>
  <c r="A437" i="1"/>
  <c r="A436" i="1"/>
  <c r="A435" i="1"/>
  <c r="A434" i="1"/>
  <c r="A433" i="1"/>
  <c r="A432" i="1"/>
  <c r="A431" i="1"/>
  <c r="A430" i="1"/>
  <c r="A429" i="1"/>
  <c r="A428" i="1"/>
  <c r="A427" i="1"/>
  <c r="A426" i="1"/>
  <c r="A425" i="1"/>
  <c r="A424" i="1"/>
  <c r="A423" i="1"/>
  <c r="A422" i="1"/>
  <c r="A421" i="1"/>
  <c r="A420" i="1"/>
  <c r="A419" i="1"/>
  <c r="A418" i="1"/>
  <c r="A417" i="1"/>
  <c r="A416" i="1"/>
  <c r="A415" i="1"/>
  <c r="A414" i="1"/>
  <c r="A413" i="1"/>
  <c r="A412" i="1"/>
  <c r="A411" i="1"/>
  <c r="A410" i="1"/>
  <c r="A409" i="1"/>
  <c r="A408" i="1"/>
  <c r="A407" i="1"/>
  <c r="A406" i="1"/>
  <c r="A405" i="1"/>
  <c r="A404" i="1"/>
  <c r="A403" i="1"/>
  <c r="A402" i="1"/>
  <c r="A401" i="1"/>
  <c r="A400" i="1"/>
  <c r="A399" i="1"/>
  <c r="A398" i="1"/>
  <c r="A397" i="1"/>
  <c r="A396" i="1"/>
  <c r="A395" i="1"/>
  <c r="A394" i="1"/>
  <c r="A393" i="1"/>
  <c r="A392" i="1"/>
  <c r="A391" i="1"/>
  <c r="A390" i="1"/>
  <c r="A389" i="1"/>
  <c r="A388" i="1"/>
  <c r="A387" i="1"/>
  <c r="A386" i="1"/>
  <c r="A385" i="1"/>
  <c r="A384" i="1"/>
  <c r="A383" i="1"/>
  <c r="A382" i="1"/>
  <c r="A381" i="1"/>
  <c r="A380" i="1"/>
  <c r="A379" i="1"/>
  <c r="A378" i="1"/>
  <c r="A377" i="1"/>
  <c r="A376" i="1"/>
  <c r="A375" i="1"/>
  <c r="A374" i="1"/>
  <c r="A373" i="1"/>
  <c r="A372" i="1"/>
  <c r="A371" i="1"/>
  <c r="A370" i="1"/>
  <c r="A369" i="1"/>
  <c r="A368" i="1"/>
  <c r="A367" i="1"/>
  <c r="A366" i="1"/>
  <c r="A365" i="1"/>
  <c r="A364" i="1"/>
  <c r="A363" i="1"/>
  <c r="A362" i="1"/>
  <c r="A361" i="1"/>
  <c r="A360" i="1"/>
  <c r="A359" i="1"/>
  <c r="A358" i="1"/>
  <c r="A357" i="1"/>
  <c r="A356" i="1"/>
  <c r="A355" i="1"/>
  <c r="A354" i="1"/>
  <c r="A353" i="1"/>
  <c r="A352" i="1"/>
  <c r="A351" i="1"/>
  <c r="A350" i="1"/>
  <c r="A349" i="1"/>
  <c r="A348" i="1"/>
  <c r="A347" i="1"/>
  <c r="A346" i="1"/>
  <c r="A345" i="1"/>
  <c r="A344" i="1"/>
  <c r="A343" i="1"/>
  <c r="A342" i="1"/>
  <c r="A341" i="1"/>
  <c r="A340" i="1"/>
  <c r="A339" i="1"/>
  <c r="A338" i="1"/>
  <c r="A337" i="1"/>
  <c r="A336" i="1"/>
  <c r="A335" i="1"/>
  <c r="A334" i="1"/>
  <c r="A333" i="1"/>
  <c r="A332" i="1"/>
  <c r="A331" i="1"/>
  <c r="A330" i="1"/>
  <c r="A329" i="1"/>
  <c r="A328" i="1"/>
  <c r="A327" i="1"/>
  <c r="A326" i="1"/>
  <c r="A325" i="1"/>
  <c r="A324" i="1"/>
  <c r="A323" i="1"/>
  <c r="A322" i="1"/>
  <c r="A321" i="1"/>
  <c r="A320" i="1"/>
  <c r="A319" i="1"/>
  <c r="A318" i="1"/>
  <c r="A317" i="1"/>
  <c r="A316" i="1"/>
  <c r="A315" i="1"/>
  <c r="A314" i="1"/>
  <c r="A313" i="1"/>
  <c r="A312" i="1"/>
  <c r="A311" i="1"/>
  <c r="A310" i="1"/>
  <c r="A309" i="1"/>
  <c r="A308" i="1"/>
  <c r="A307" i="1"/>
  <c r="A306" i="1"/>
  <c r="A305" i="1"/>
  <c r="A304" i="1"/>
  <c r="A303" i="1"/>
  <c r="A302" i="1"/>
  <c r="A301" i="1"/>
  <c r="A300" i="1"/>
  <c r="A299" i="1"/>
  <c r="A298" i="1"/>
  <c r="A297" i="1"/>
  <c r="A296" i="1"/>
  <c r="A295" i="1"/>
  <c r="A294" i="1"/>
  <c r="A293" i="1"/>
  <c r="A292" i="1"/>
  <c r="A291" i="1"/>
  <c r="A290" i="1"/>
  <c r="A289" i="1"/>
  <c r="A288" i="1"/>
  <c r="A287" i="1"/>
  <c r="A286" i="1"/>
  <c r="A285" i="1"/>
  <c r="A284" i="1"/>
  <c r="A283" i="1"/>
  <c r="A282" i="1"/>
  <c r="A281" i="1"/>
  <c r="A280" i="1"/>
  <c r="A279" i="1"/>
  <c r="A278" i="1"/>
  <c r="A277" i="1"/>
  <c r="A276" i="1"/>
  <c r="A275" i="1"/>
  <c r="A274" i="1"/>
  <c r="A273" i="1"/>
  <c r="A272" i="1"/>
  <c r="A271" i="1"/>
  <c r="A270" i="1"/>
  <c r="A269" i="1"/>
  <c r="A268" i="1"/>
  <c r="A267" i="1"/>
  <c r="A266" i="1"/>
  <c r="A265" i="1"/>
  <c r="A264" i="1"/>
  <c r="A263" i="1"/>
  <c r="A262" i="1"/>
  <c r="A261" i="1"/>
  <c r="A260" i="1"/>
  <c r="A259" i="1"/>
  <c r="A258" i="1"/>
  <c r="A257" i="1"/>
  <c r="A256" i="1"/>
  <c r="A255" i="1"/>
  <c r="A254" i="1"/>
  <c r="A253" i="1"/>
  <c r="A252" i="1"/>
  <c r="A251" i="1"/>
  <c r="A250" i="1"/>
  <c r="A249" i="1"/>
  <c r="A248" i="1"/>
  <c r="A247" i="1"/>
  <c r="A246" i="1"/>
  <c r="A245" i="1"/>
  <c r="A244" i="1"/>
  <c r="A243" i="1"/>
  <c r="A242" i="1"/>
  <c r="A241" i="1"/>
  <c r="A240" i="1"/>
  <c r="A239" i="1"/>
  <c r="A238" i="1"/>
  <c r="A237" i="1"/>
  <c r="A236" i="1"/>
  <c r="A235" i="1"/>
  <c r="A234" i="1"/>
  <c r="A233" i="1"/>
  <c r="A232" i="1"/>
  <c r="A231" i="1"/>
  <c r="A230" i="1"/>
  <c r="A229" i="1"/>
  <c r="A228" i="1"/>
  <c r="A227" i="1"/>
  <c r="A226" i="1"/>
  <c r="A225" i="1"/>
  <c r="A224" i="1"/>
  <c r="A223" i="1"/>
  <c r="A222" i="1"/>
  <c r="A221" i="1"/>
  <c r="A220" i="1"/>
  <c r="A219" i="1"/>
  <c r="A218" i="1"/>
  <c r="A217" i="1"/>
  <c r="A216" i="1"/>
  <c r="A215" i="1"/>
  <c r="A214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A194" i="1"/>
  <c r="A193" i="1"/>
  <c r="A192" i="1"/>
  <c r="A191" i="1"/>
  <c r="A190" i="1"/>
  <c r="A189" i="1"/>
  <c r="A188" i="1"/>
  <c r="A187" i="1"/>
  <c r="A186" i="1"/>
  <c r="A185" i="1"/>
  <c r="A184" i="1"/>
  <c r="A183" i="1"/>
  <c r="A182" i="1"/>
  <c r="A181" i="1"/>
  <c r="A180" i="1"/>
  <c r="A179" i="1"/>
  <c r="A178" i="1"/>
  <c r="A177" i="1"/>
  <c r="A176" i="1"/>
  <c r="A175" i="1"/>
  <c r="A174" i="1"/>
  <c r="A173" i="1"/>
  <c r="A172" i="1"/>
  <c r="A171" i="1"/>
  <c r="A170" i="1"/>
  <c r="A169" i="1"/>
  <c r="A168" i="1"/>
  <c r="A167" i="1"/>
  <c r="A166" i="1"/>
  <c r="A165" i="1"/>
  <c r="A164" i="1"/>
  <c r="A163" i="1"/>
  <c r="A162" i="1"/>
  <c r="A161" i="1"/>
  <c r="A160" i="1"/>
  <c r="A159" i="1"/>
  <c r="A158" i="1"/>
  <c r="A157" i="1"/>
  <c r="A156" i="1"/>
  <c r="A155" i="1"/>
  <c r="A154" i="1"/>
  <c r="A153" i="1"/>
  <c r="A152" i="1"/>
  <c r="A151" i="1"/>
  <c r="A150" i="1"/>
  <c r="A149" i="1"/>
  <c r="A148" i="1"/>
  <c r="A147" i="1"/>
  <c r="A146" i="1"/>
  <c r="A145" i="1"/>
  <c r="A144" i="1"/>
  <c r="A143" i="1"/>
  <c r="A142" i="1"/>
  <c r="A141" i="1"/>
  <c r="A140" i="1"/>
  <c r="A139" i="1"/>
  <c r="A138" i="1"/>
  <c r="A137" i="1"/>
  <c r="A136" i="1"/>
  <c r="A135" i="1"/>
  <c r="A134" i="1"/>
  <c r="A133" i="1"/>
  <c r="A132" i="1"/>
  <c r="A131" i="1"/>
  <c r="A130" i="1"/>
  <c r="A129" i="1"/>
  <c r="A128" i="1"/>
  <c r="A127" i="1"/>
  <c r="A126" i="1"/>
  <c r="A125" i="1"/>
  <c r="A124" i="1"/>
  <c r="A123" i="1"/>
  <c r="A122" i="1"/>
  <c r="A121" i="1"/>
  <c r="A120" i="1"/>
  <c r="A119" i="1"/>
  <c r="A118" i="1"/>
  <c r="A117" i="1"/>
  <c r="A116" i="1"/>
  <c r="A115" i="1"/>
  <c r="A114" i="1"/>
  <c r="A113" i="1"/>
  <c r="A112" i="1"/>
  <c r="A111" i="1"/>
  <c r="A110" i="1"/>
  <c r="A109" i="1"/>
  <c r="A108" i="1"/>
  <c r="A107" i="1"/>
  <c r="A106" i="1"/>
  <c r="A105" i="1"/>
  <c r="A104" i="1"/>
  <c r="A103" i="1"/>
  <c r="A102" i="1"/>
  <c r="A101" i="1"/>
  <c r="A100" i="1"/>
  <c r="A99" i="1"/>
  <c r="A98" i="1"/>
  <c r="A97" i="1"/>
  <c r="A96" i="1"/>
  <c r="A95" i="1"/>
  <c r="A94" i="1"/>
  <c r="A93" i="1"/>
  <c r="A92" i="1"/>
  <c r="A91" i="1"/>
  <c r="A90" i="1"/>
  <c r="A89" i="1"/>
  <c r="A88" i="1"/>
  <c r="A87" i="1"/>
  <c r="A86" i="1"/>
  <c r="A85" i="1"/>
  <c r="A84" i="1"/>
  <c r="A83" i="1"/>
  <c r="A82" i="1"/>
  <c r="A81" i="1"/>
  <c r="A80" i="1"/>
  <c r="A79" i="1"/>
  <c r="A78" i="1"/>
  <c r="A77" i="1"/>
  <c r="A76" i="1"/>
  <c r="A75" i="1"/>
  <c r="A74" i="1"/>
  <c r="A73" i="1"/>
  <c r="A72" i="1"/>
  <c r="A71" i="1"/>
  <c r="A70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1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A27" i="1"/>
  <c r="A26" i="1"/>
  <c r="A25" i="1"/>
  <c r="A24" i="1"/>
  <c r="A23" i="1"/>
  <c r="A22" i="1"/>
  <c r="A21" i="1"/>
  <c r="A20" i="1"/>
  <c r="A19" i="1"/>
  <c r="A18" i="1"/>
  <c r="A17" i="1"/>
  <c r="A16" i="1"/>
  <c r="A15" i="1"/>
  <c r="A14" i="1"/>
  <c r="A13" i="1"/>
  <c r="A12" i="1"/>
  <c r="A11" i="1"/>
  <c r="A10" i="1"/>
  <c r="A9" i="1"/>
  <c r="A8" i="1"/>
  <c r="A7" i="1"/>
  <c r="A6" i="1"/>
  <c r="A5" i="1"/>
  <c r="A4" i="1"/>
  <c r="A3" i="1"/>
  <c r="A2" i="1"/>
</calcChain>
</file>

<file path=xl/sharedStrings.xml><?xml version="1.0" encoding="utf-8"?>
<sst xmlns="http://schemas.openxmlformats.org/spreadsheetml/2006/main" count="2350" uniqueCount="1561">
  <si>
    <t>pid</t>
  </si>
  <si>
    <t>last_name</t>
  </si>
  <si>
    <t>first_name</t>
  </si>
  <si>
    <t>email</t>
  </si>
  <si>
    <t>course_section</t>
  </si>
  <si>
    <t>reservations</t>
  </si>
  <si>
    <t xml:space="preserve">Andres                        </t>
  </si>
  <si>
    <t xml:space="preserve">Anthony                       </t>
  </si>
  <si>
    <t xml:space="preserve">Danielle                      </t>
  </si>
  <si>
    <t xml:space="preserve">Ian                           </t>
  </si>
  <si>
    <t xml:space="preserve">Michael                       </t>
  </si>
  <si>
    <t xml:space="preserve">Alexis                        </t>
  </si>
  <si>
    <t xml:space="preserve">Matthew                       </t>
  </si>
  <si>
    <t xml:space="preserve">Sofia                         </t>
  </si>
  <si>
    <t xml:space="preserve">Hernandez                     </t>
  </si>
  <si>
    <t xml:space="preserve">Hannah                        </t>
  </si>
  <si>
    <t xml:space="preserve">Christopher                   </t>
  </si>
  <si>
    <t xml:space="preserve">Omar                          </t>
  </si>
  <si>
    <t xml:space="preserve">Sophia                        </t>
  </si>
  <si>
    <t xml:space="preserve">Pham                          </t>
  </si>
  <si>
    <t xml:space="preserve">Andrew                        </t>
  </si>
  <si>
    <t xml:space="preserve">Charles                       </t>
  </si>
  <si>
    <t xml:space="preserve">Ruiz                          </t>
  </si>
  <si>
    <t xml:space="preserve">Vanessa                       </t>
  </si>
  <si>
    <t xml:space="preserve">Benjamin                      </t>
  </si>
  <si>
    <t xml:space="preserve">Walker                        </t>
  </si>
  <si>
    <t xml:space="preserve">Williams                      </t>
  </si>
  <si>
    <t xml:space="preserve">Mia                           </t>
  </si>
  <si>
    <t xml:space="preserve">Ryan                          </t>
  </si>
  <si>
    <t xml:space="preserve">Sarah                         </t>
  </si>
  <si>
    <t xml:space="preserve">Ali                           </t>
  </si>
  <si>
    <t xml:space="preserve">Davis                         </t>
  </si>
  <si>
    <t xml:space="preserve">Flores                        </t>
  </si>
  <si>
    <t xml:space="preserve">Gabriel                       </t>
  </si>
  <si>
    <t xml:space="preserve">Jordan                        </t>
  </si>
  <si>
    <t xml:space="preserve">Colin                         </t>
  </si>
  <si>
    <t xml:space="preserve">Johnson                       </t>
  </si>
  <si>
    <t xml:space="preserve">Khan                          </t>
  </si>
  <si>
    <t xml:space="preserve">Tyler                         </t>
  </si>
  <si>
    <t xml:space="preserve">Nelson                        </t>
  </si>
  <si>
    <t xml:space="preserve">Alexandra                     </t>
  </si>
  <si>
    <t xml:space="preserve">Patel                         </t>
  </si>
  <si>
    <t xml:space="preserve">Perez                         </t>
  </si>
  <si>
    <t xml:space="preserve">Victoria                      </t>
  </si>
  <si>
    <t xml:space="preserve">Adam                          </t>
  </si>
  <si>
    <t xml:space="preserve">Simon                         </t>
  </si>
  <si>
    <t xml:space="preserve">Isabella                      </t>
  </si>
  <si>
    <t xml:space="preserve">Justin                        </t>
  </si>
  <si>
    <t xml:space="preserve">Brown                         </t>
  </si>
  <si>
    <t xml:space="preserve">Valeria                       </t>
  </si>
  <si>
    <t xml:space="preserve">Alyssa                        </t>
  </si>
  <si>
    <t xml:space="preserve">Jade                          </t>
  </si>
  <si>
    <t xml:space="preserve">William                       </t>
  </si>
  <si>
    <t xml:space="preserve">Lucas                         </t>
  </si>
  <si>
    <t xml:space="preserve">Angel                         </t>
  </si>
  <si>
    <t xml:space="preserve">Emily                         </t>
  </si>
  <si>
    <t xml:space="preserve">Lopez                         </t>
  </si>
  <si>
    <t xml:space="preserve">Nicholas                      </t>
  </si>
  <si>
    <t xml:space="preserve">Jack                          </t>
  </si>
  <si>
    <t xml:space="preserve">Rios                          </t>
  </si>
  <si>
    <t xml:space="preserve">Jonathan                      </t>
  </si>
  <si>
    <t xml:space="preserve">Kyle                          </t>
  </si>
  <si>
    <t xml:space="preserve">Caleb                         </t>
  </si>
  <si>
    <t xml:space="preserve">Isaac                         </t>
  </si>
  <si>
    <t xml:space="preserve">Evan                          </t>
  </si>
  <si>
    <t xml:space="preserve">Hunter                        </t>
  </si>
  <si>
    <t xml:space="preserve">Reese                         </t>
  </si>
  <si>
    <t xml:space="preserve">Abigail                       </t>
  </si>
  <si>
    <t xml:space="preserve">Megan                         </t>
  </si>
  <si>
    <t xml:space="preserve">Gonzalez                      </t>
  </si>
  <si>
    <t xml:space="preserve">Robert                        </t>
  </si>
  <si>
    <t xml:space="preserve">Martinez                      </t>
  </si>
  <si>
    <t xml:space="preserve">Morgan                        </t>
  </si>
  <si>
    <t xml:space="preserve">Connor                        </t>
  </si>
  <si>
    <t xml:space="preserve">Dominic                       </t>
  </si>
  <si>
    <t xml:space="preserve">John                          </t>
  </si>
  <si>
    <t xml:space="preserve">Truong                        </t>
  </si>
  <si>
    <t xml:space="preserve">Alexander                     </t>
  </si>
  <si>
    <t xml:space="preserve">Aaron                         </t>
  </si>
  <si>
    <t xml:space="preserve">Zachary                       </t>
  </si>
  <si>
    <t xml:space="preserve">Joseph                        </t>
  </si>
  <si>
    <t xml:space="preserve">Cameron                       </t>
  </si>
  <si>
    <t xml:space="preserve">Dylan                         </t>
  </si>
  <si>
    <t xml:space="preserve">Santiago                      </t>
  </si>
  <si>
    <t xml:space="preserve">Reyes                         </t>
  </si>
  <si>
    <t xml:space="preserve">Daniel                        </t>
  </si>
  <si>
    <t xml:space="preserve">Ashley                        </t>
  </si>
  <si>
    <t xml:space="preserve">Diaz                          </t>
  </si>
  <si>
    <t xml:space="preserve">David                         </t>
  </si>
  <si>
    <t xml:space="preserve">Amanda                        </t>
  </si>
  <si>
    <t xml:space="preserve">Hayden                        </t>
  </si>
  <si>
    <t xml:space="preserve">Jacob                         </t>
  </si>
  <si>
    <t xml:space="preserve">Nicolas                       </t>
  </si>
  <si>
    <t xml:space="preserve">Sanchez                       </t>
  </si>
  <si>
    <t xml:space="preserve">Joshua                        </t>
  </si>
  <si>
    <t xml:space="preserve">Austin                        </t>
  </si>
  <si>
    <t xml:space="preserve">Collins                       </t>
  </si>
  <si>
    <t xml:space="preserve">Luis                          </t>
  </si>
  <si>
    <t xml:space="preserve">Stephanie                     </t>
  </si>
  <si>
    <t xml:space="preserve">White                         </t>
  </si>
  <si>
    <t xml:space="preserve">Ethan                         </t>
  </si>
  <si>
    <t xml:space="preserve">Anderson                      </t>
  </si>
  <si>
    <t xml:space="preserve">Aviles                        </t>
  </si>
  <si>
    <t xml:space="preserve">Brandon                       </t>
  </si>
  <si>
    <t xml:space="preserve">Marcus                        </t>
  </si>
  <si>
    <t xml:space="preserve">Sara                          </t>
  </si>
  <si>
    <t xml:space="preserve">Xavier                        </t>
  </si>
  <si>
    <t xml:space="preserve">Rodriguez                     </t>
  </si>
  <si>
    <t xml:space="preserve">Kevin                         </t>
  </si>
  <si>
    <t xml:space="preserve">Nathan                        </t>
  </si>
  <si>
    <t xml:space="preserve">Woods                         </t>
  </si>
  <si>
    <t xml:space="preserve">Arnold                        </t>
  </si>
  <si>
    <t xml:space="preserve">Clark                         </t>
  </si>
  <si>
    <t xml:space="preserve">James                         </t>
  </si>
  <si>
    <t xml:space="preserve">Jaden                         </t>
  </si>
  <si>
    <t xml:space="preserve">Marissa                       </t>
  </si>
  <si>
    <t xml:space="preserve">Natasha                       </t>
  </si>
  <si>
    <t xml:space="preserve">Cole                          </t>
  </si>
  <si>
    <t xml:space="preserve">Sebastian                     </t>
  </si>
  <si>
    <t xml:space="preserve">Gabriela                      </t>
  </si>
  <si>
    <t xml:space="preserve">Henry                         </t>
  </si>
  <si>
    <t xml:space="preserve">Christian                     </t>
  </si>
  <si>
    <t xml:space="preserve">Ava                           </t>
  </si>
  <si>
    <t xml:space="preserve">Julia                         </t>
  </si>
  <si>
    <t xml:space="preserve">Madison                       </t>
  </si>
  <si>
    <t xml:space="preserve">Jessica                       </t>
  </si>
  <si>
    <t xml:space="preserve">Anna                          </t>
  </si>
  <si>
    <t xml:space="preserve">Carolina                      </t>
  </si>
  <si>
    <t xml:space="preserve">Laura                         </t>
  </si>
  <si>
    <t xml:space="preserve">Rivera                        </t>
  </si>
  <si>
    <t xml:space="preserve">Daniela                       </t>
  </si>
  <si>
    <t xml:space="preserve">Jose                          </t>
  </si>
  <si>
    <t xml:space="preserve">Jayden                        </t>
  </si>
  <si>
    <t xml:space="preserve">Parker                        </t>
  </si>
  <si>
    <t xml:space="preserve">Natalie                       </t>
  </si>
  <si>
    <t xml:space="preserve">Nguyen                        </t>
  </si>
  <si>
    <t xml:space="preserve">Romero                        </t>
  </si>
  <si>
    <t xml:space="preserve">Leah                          </t>
  </si>
  <si>
    <t xml:space="preserve">Arianna                       </t>
  </si>
  <si>
    <t xml:space="preserve">Martin                        </t>
  </si>
  <si>
    <t xml:space="preserve">Ramirez                       </t>
  </si>
  <si>
    <t xml:space="preserve">Smith                         </t>
  </si>
  <si>
    <t xml:space="preserve">Tran                          </t>
  </si>
  <si>
    <t xml:space="preserve">Lauren                        </t>
  </si>
  <si>
    <t xml:space="preserve">Kayla                         </t>
  </si>
  <si>
    <t xml:space="preserve">Jake                          </t>
  </si>
  <si>
    <t xml:space="preserve">Seth                          </t>
  </si>
  <si>
    <t xml:space="preserve">Thomas                        </t>
  </si>
  <si>
    <t xml:space="preserve">Kennedy                       </t>
  </si>
  <si>
    <t xml:space="preserve">Miller                        </t>
  </si>
  <si>
    <t xml:space="preserve">Aidan                         </t>
  </si>
  <si>
    <t xml:space="preserve">Kaleb                         </t>
  </si>
  <si>
    <t xml:space="preserve">Scott                         </t>
  </si>
  <si>
    <t xml:space="preserve">Melissa                       </t>
  </si>
  <si>
    <t xml:space="preserve">Cook                          </t>
  </si>
  <si>
    <t xml:space="preserve">Peyton                        </t>
  </si>
  <si>
    <t xml:space="preserve">Ariana                        </t>
  </si>
  <si>
    <t xml:space="preserve">Jesus                         </t>
  </si>
  <si>
    <t xml:space="preserve">Madeline                      </t>
  </si>
  <si>
    <t xml:space="preserve">Gutierrez                     </t>
  </si>
  <si>
    <t xml:space="preserve">Carlos                        </t>
  </si>
  <si>
    <t xml:space="preserve">Alexa                         </t>
  </si>
  <si>
    <t xml:space="preserve">Hill                          </t>
  </si>
  <si>
    <t xml:space="preserve">Devin                         </t>
  </si>
  <si>
    <t>MAC1114C_Section_0002</t>
  </si>
  <si>
    <t xml:space="preserve">Dante                         </t>
  </si>
  <si>
    <t xml:space="preserve">Amy                           </t>
  </si>
  <si>
    <t xml:space="preserve">Liam                          </t>
  </si>
  <si>
    <t xml:space="preserve">Benitez                       </t>
  </si>
  <si>
    <t xml:space="preserve">Paulina                       </t>
  </si>
  <si>
    <t xml:space="preserve">Bradley                       </t>
  </si>
  <si>
    <t xml:space="preserve">Castillo                      </t>
  </si>
  <si>
    <t xml:space="preserve">Chowdhury                     </t>
  </si>
  <si>
    <t xml:space="preserve">an799060@ucf.edu                                                      </t>
  </si>
  <si>
    <t xml:space="preserve">Colon                         </t>
  </si>
  <si>
    <t xml:space="preserve">Crespo                        </t>
  </si>
  <si>
    <t xml:space="preserve">Alexandria                    </t>
  </si>
  <si>
    <t xml:space="preserve">Dove                          </t>
  </si>
  <si>
    <t xml:space="preserve">Forrester                     </t>
  </si>
  <si>
    <t xml:space="preserve">ar191740@ucf.edu                                                      </t>
  </si>
  <si>
    <t xml:space="preserve">Goodwin                       </t>
  </si>
  <si>
    <t xml:space="preserve">Guerrier                      </t>
  </si>
  <si>
    <t xml:space="preserve">Haroon                        </t>
  </si>
  <si>
    <t xml:space="preserve">Gianna                        </t>
  </si>
  <si>
    <t xml:space="preserve">Herrera                       </t>
  </si>
  <si>
    <t xml:space="preserve">Mark                          </t>
  </si>
  <si>
    <t xml:space="preserve">Samantha                      </t>
  </si>
  <si>
    <t xml:space="preserve">Ashton                        </t>
  </si>
  <si>
    <t xml:space="preserve">Brian                         </t>
  </si>
  <si>
    <t xml:space="preserve">Kernweis                      </t>
  </si>
  <si>
    <t xml:space="preserve">al222194@ucf.edu                                                      </t>
  </si>
  <si>
    <t xml:space="preserve">Dominique                     </t>
  </si>
  <si>
    <t xml:space="preserve">Kirby                         </t>
  </si>
  <si>
    <t xml:space="preserve">Alvin                         </t>
  </si>
  <si>
    <t xml:space="preserve">Santino                       </t>
  </si>
  <si>
    <t xml:space="preserve">Alessandra                    </t>
  </si>
  <si>
    <t xml:space="preserve">Mohammed                      </t>
  </si>
  <si>
    <t xml:space="preserve">Amber                         </t>
  </si>
  <si>
    <t xml:space="preserve">Nanda                         </t>
  </si>
  <si>
    <t xml:space="preserve">Roland                        </t>
  </si>
  <si>
    <t xml:space="preserve">Gabriella                     </t>
  </si>
  <si>
    <t xml:space="preserve">Skweir                        </t>
  </si>
  <si>
    <t xml:space="preserve">so333475@ucf.edu                                                      </t>
  </si>
  <si>
    <t xml:space="preserve">Stephen                       </t>
  </si>
  <si>
    <t xml:space="preserve">Harrison                      </t>
  </si>
  <si>
    <t xml:space="preserve">Vilsaint                      </t>
  </si>
  <si>
    <t xml:space="preserve">Haley                         </t>
  </si>
  <si>
    <t xml:space="preserve">Yasin                         </t>
  </si>
  <si>
    <t xml:space="preserve">Aida                          </t>
  </si>
  <si>
    <t xml:space="preserve">Zeng                          </t>
  </si>
  <si>
    <t xml:space="preserve">Amaya                         </t>
  </si>
  <si>
    <t xml:space="preserve">Murphy                        </t>
  </si>
  <si>
    <t xml:space="preserve">Eduardo                       </t>
  </si>
  <si>
    <t xml:space="preserve">Jordyn                        </t>
  </si>
  <si>
    <t xml:space="preserve">English                       </t>
  </si>
  <si>
    <t xml:space="preserve">Rey                           </t>
  </si>
  <si>
    <t xml:space="preserve">Graham                        </t>
  </si>
  <si>
    <t xml:space="preserve">Garriel                       </t>
  </si>
  <si>
    <t xml:space="preserve">ia746279@ucf.edu                                                      </t>
  </si>
  <si>
    <t xml:space="preserve">Mckenna                       </t>
  </si>
  <si>
    <t xml:space="preserve">Gomez                         </t>
  </si>
  <si>
    <t xml:space="preserve">Le                            </t>
  </si>
  <si>
    <t xml:space="preserve">Jocelyn                       </t>
  </si>
  <si>
    <t xml:space="preserve">Jillian                       </t>
  </si>
  <si>
    <t xml:space="preserve">Rylee                         </t>
  </si>
  <si>
    <t xml:space="preserve">Willis                        </t>
  </si>
  <si>
    <t xml:space="preserve">Isabel                        </t>
  </si>
  <si>
    <t xml:space="preserve">Josiah                        </t>
  </si>
  <si>
    <t xml:space="preserve">Bui                           </t>
  </si>
  <si>
    <t xml:space="preserve">ky158723@ucf.edu                                                      </t>
  </si>
  <si>
    <t xml:space="preserve">Elise                         </t>
  </si>
  <si>
    <t xml:space="preserve">Raymond                       </t>
  </si>
  <si>
    <t xml:space="preserve">Barbara                       </t>
  </si>
  <si>
    <t xml:space="preserve">Deleon                        </t>
  </si>
  <si>
    <t xml:space="preserve">Fernandez De Castro           </t>
  </si>
  <si>
    <t xml:space="preserve">ga344899@ucf.edu                                                      </t>
  </si>
  <si>
    <t xml:space="preserve">Gordon                        </t>
  </si>
  <si>
    <t xml:space="preserve">Grady                         </t>
  </si>
  <si>
    <t xml:space="preserve">Guzman                        </t>
  </si>
  <si>
    <t xml:space="preserve">Hanna                         </t>
  </si>
  <si>
    <t xml:space="preserve">Hickman                       </t>
  </si>
  <si>
    <t xml:space="preserve">Spencer                       </t>
  </si>
  <si>
    <t xml:space="preserve">Ezra                          </t>
  </si>
  <si>
    <t xml:space="preserve">Randy                         </t>
  </si>
  <si>
    <t xml:space="preserve">Talia                         </t>
  </si>
  <si>
    <t xml:space="preserve">Ruben                         </t>
  </si>
  <si>
    <t xml:space="preserve">Osuna                         </t>
  </si>
  <si>
    <t xml:space="preserve">Kaylee                        </t>
  </si>
  <si>
    <t xml:space="preserve">Franco                        </t>
  </si>
  <si>
    <t xml:space="preserve">Alana                         </t>
  </si>
  <si>
    <t xml:space="preserve">Sanders                       </t>
  </si>
  <si>
    <t xml:space="preserve">Singer                        </t>
  </si>
  <si>
    <t xml:space="preserve">Rosa                          </t>
  </si>
  <si>
    <t xml:space="preserve">Andrea                        </t>
  </si>
  <si>
    <t xml:space="preserve">Tucker                        </t>
  </si>
  <si>
    <t xml:space="preserve">Weersing                      </t>
  </si>
  <si>
    <t xml:space="preserve">Kaeden                        </t>
  </si>
  <si>
    <t xml:space="preserve">ka877047@ucf.edu                                                      </t>
  </si>
  <si>
    <t xml:space="preserve">Wellington                    </t>
  </si>
  <si>
    <t xml:space="preserve">Kaylianna                     </t>
  </si>
  <si>
    <t xml:space="preserve">ka523779@ucf.edu                                                      </t>
  </si>
  <si>
    <t xml:space="preserve">Wright                        </t>
  </si>
  <si>
    <t xml:space="preserve">Zaidi                         </t>
  </si>
  <si>
    <t xml:space="preserve">Fatemah                       </t>
  </si>
  <si>
    <t xml:space="preserve">fa186270@ucf.edu                                                      </t>
  </si>
  <si>
    <t xml:space="preserve">Abdalgalil                    </t>
  </si>
  <si>
    <t xml:space="preserve">Yassin Ahmed Mahmoud          </t>
  </si>
  <si>
    <t xml:space="preserve">Abdelrahim                    </t>
  </si>
  <si>
    <t xml:space="preserve">Osman                         </t>
  </si>
  <si>
    <t xml:space="preserve">Ahmed                         </t>
  </si>
  <si>
    <t xml:space="preserve">Reshaeel                      </t>
  </si>
  <si>
    <t xml:space="preserve">Akin                          </t>
  </si>
  <si>
    <t xml:space="preserve">Al Ahmad                      </t>
  </si>
  <si>
    <t xml:space="preserve">Khalid                        </t>
  </si>
  <si>
    <t xml:space="preserve">Alboher                       </t>
  </si>
  <si>
    <t xml:space="preserve">Charlee                       </t>
  </si>
  <si>
    <t xml:space="preserve">Albrecht                      </t>
  </si>
  <si>
    <t xml:space="preserve">Azriel                        </t>
  </si>
  <si>
    <t xml:space="preserve">Krystelle                     </t>
  </si>
  <si>
    <t xml:space="preserve">Alisetti                      </t>
  </si>
  <si>
    <t xml:space="preserve">Siam                          </t>
  </si>
  <si>
    <t xml:space="preserve">Almonte                       </t>
  </si>
  <si>
    <t xml:space="preserve">Alterma                       </t>
  </si>
  <si>
    <t xml:space="preserve">Meghan                        </t>
  </si>
  <si>
    <t xml:space="preserve">Marisol                       </t>
  </si>
  <si>
    <t xml:space="preserve">Ameca                         </t>
  </si>
  <si>
    <t xml:space="preserve">Victor                        </t>
  </si>
  <si>
    <t xml:space="preserve">Ammar Rivas                   </t>
  </si>
  <si>
    <t xml:space="preserve">Valentina                     </t>
  </si>
  <si>
    <t xml:space="preserve">Andino Surface                </t>
  </si>
  <si>
    <t xml:space="preserve">Daisy                         </t>
  </si>
  <si>
    <t xml:space="preserve">Andrade                       </t>
  </si>
  <si>
    <t xml:space="preserve">Anne                          </t>
  </si>
  <si>
    <t xml:space="preserve">Divya                         </t>
  </si>
  <si>
    <t xml:space="preserve">Aragon                        </t>
  </si>
  <si>
    <t xml:space="preserve">Lucia                         </t>
  </si>
  <si>
    <t xml:space="preserve">Arao                          </t>
  </si>
  <si>
    <t xml:space="preserve">Arroyo                        </t>
  </si>
  <si>
    <t xml:space="preserve">Arzuaga Flores                </t>
  </si>
  <si>
    <t xml:space="preserve">Aspinall                      </t>
  </si>
  <si>
    <t xml:space="preserve">Asta                          </t>
  </si>
  <si>
    <t xml:space="preserve">Adriana                       </t>
  </si>
  <si>
    <t xml:space="preserve">Ayebah                        </t>
  </si>
  <si>
    <t xml:space="preserve">Melvin                        </t>
  </si>
  <si>
    <t xml:space="preserve">Bacino Quintana               </t>
  </si>
  <si>
    <t xml:space="preserve">Anyely                        </t>
  </si>
  <si>
    <t xml:space="preserve">Baghdan                       </t>
  </si>
  <si>
    <t xml:space="preserve">Elita                         </t>
  </si>
  <si>
    <t xml:space="preserve">Baldwin                       </t>
  </si>
  <si>
    <t xml:space="preserve">Baloch                        </t>
  </si>
  <si>
    <t xml:space="preserve">Muhammad Hamza                </t>
  </si>
  <si>
    <t xml:space="preserve">Balorio                       </t>
  </si>
  <si>
    <t xml:space="preserve">Francesca                     </t>
  </si>
  <si>
    <t xml:space="preserve">Banda                         </t>
  </si>
  <si>
    <t xml:space="preserve">Bandres                       </t>
  </si>
  <si>
    <t xml:space="preserve">Bartra                        </t>
  </si>
  <si>
    <t xml:space="preserve">Giancarlo                     </t>
  </si>
  <si>
    <t xml:space="preserve">Batool                        </t>
  </si>
  <si>
    <t xml:space="preserve">Alishah                       </t>
  </si>
  <si>
    <t xml:space="preserve">Natali                        </t>
  </si>
  <si>
    <t xml:space="preserve">Benner                        </t>
  </si>
  <si>
    <t xml:space="preserve">Camryn                        </t>
  </si>
  <si>
    <t xml:space="preserve">Bergerman                     </t>
  </si>
  <si>
    <t xml:space="preserve">Ana                           </t>
  </si>
  <si>
    <t xml:space="preserve">Bergquist                     </t>
  </si>
  <si>
    <t xml:space="preserve">Bernal                        </t>
  </si>
  <si>
    <t xml:space="preserve">John Paul                     </t>
  </si>
  <si>
    <t xml:space="preserve">Betancourt                    </t>
  </si>
  <si>
    <t xml:space="preserve">Birch                         </t>
  </si>
  <si>
    <t xml:space="preserve">Blanchette                    </t>
  </si>
  <si>
    <t xml:space="preserve">Bobrowitz                     </t>
  </si>
  <si>
    <t xml:space="preserve">Bock                          </t>
  </si>
  <si>
    <t xml:space="preserve">Iveigh                        </t>
  </si>
  <si>
    <t xml:space="preserve">Bokhari                       </t>
  </si>
  <si>
    <t xml:space="preserve">Wajeeh                        </t>
  </si>
  <si>
    <t xml:space="preserve">Boyer                         </t>
  </si>
  <si>
    <t xml:space="preserve">Brenes-La Roche               </t>
  </si>
  <si>
    <t xml:space="preserve">Bright                        </t>
  </si>
  <si>
    <t xml:space="preserve">Addison                       </t>
  </si>
  <si>
    <t xml:space="preserve">Lawrence                      </t>
  </si>
  <si>
    <t xml:space="preserve">Renee                         </t>
  </si>
  <si>
    <t xml:space="preserve">Syrus                         </t>
  </si>
  <si>
    <t xml:space="preserve">Budlong                       </t>
  </si>
  <si>
    <t xml:space="preserve">Paolo                         </t>
  </si>
  <si>
    <t xml:space="preserve">Bugbee                        </t>
  </si>
  <si>
    <t xml:space="preserve">Brianna                       </t>
  </si>
  <si>
    <t xml:space="preserve">Bulzone                       </t>
  </si>
  <si>
    <t xml:space="preserve">Butcher                       </t>
  </si>
  <si>
    <t xml:space="preserve">Byington                      </t>
  </si>
  <si>
    <t xml:space="preserve">Bzduch                        </t>
  </si>
  <si>
    <t xml:space="preserve">Cabrera                       </t>
  </si>
  <si>
    <t xml:space="preserve">Casaceli                      </t>
  </si>
  <si>
    <t xml:space="preserve">Crystal                       </t>
  </si>
  <si>
    <t xml:space="preserve">Cassidy                       </t>
  </si>
  <si>
    <t xml:space="preserve">Riley                         </t>
  </si>
  <si>
    <t xml:space="preserve">Castellanos                   </t>
  </si>
  <si>
    <t xml:space="preserve">Rebeca                        </t>
  </si>
  <si>
    <t xml:space="preserve">Castro                        </t>
  </si>
  <si>
    <t xml:space="preserve">Cavalheiro                    </t>
  </si>
  <si>
    <t xml:space="preserve">Felipe                        </t>
  </si>
  <si>
    <t xml:space="preserve">Cedeno Hernandez              </t>
  </si>
  <si>
    <t xml:space="preserve">Cedeno Montilla               </t>
  </si>
  <si>
    <t xml:space="preserve">Cervantes                     </t>
  </si>
  <si>
    <t xml:space="preserve">Chagani                       </t>
  </si>
  <si>
    <t xml:space="preserve">Saheel                        </t>
  </si>
  <si>
    <t xml:space="preserve">Chambers                      </t>
  </si>
  <si>
    <t xml:space="preserve">Kiyoni                        </t>
  </si>
  <si>
    <t xml:space="preserve">Choy                          </t>
  </si>
  <si>
    <t xml:space="preserve">Claudio                       </t>
  </si>
  <si>
    <t xml:space="preserve">Clendinen                     </t>
  </si>
  <si>
    <t xml:space="preserve">Clodfelter                    </t>
  </si>
  <si>
    <t xml:space="preserve">Mason                         </t>
  </si>
  <si>
    <t xml:space="preserve">Coccetti                      </t>
  </si>
  <si>
    <t xml:space="preserve">Craven                        </t>
  </si>
  <si>
    <t xml:space="preserve">Creech                        </t>
  </si>
  <si>
    <t xml:space="preserve">Shelbert                      </t>
  </si>
  <si>
    <t xml:space="preserve">Dangol                        </t>
  </si>
  <si>
    <t xml:space="preserve">Floria                        </t>
  </si>
  <si>
    <t xml:space="preserve">Daryadel                      </t>
  </si>
  <si>
    <t xml:space="preserve">Nikta                         </t>
  </si>
  <si>
    <t xml:space="preserve">Dathe                         </t>
  </si>
  <si>
    <t xml:space="preserve">Paige                         </t>
  </si>
  <si>
    <t xml:space="preserve">Day                           </t>
  </si>
  <si>
    <t xml:space="preserve">De Guzman                     </t>
  </si>
  <si>
    <t xml:space="preserve">Kelsey                        </t>
  </si>
  <si>
    <t xml:space="preserve">Debay                         </t>
  </si>
  <si>
    <t xml:space="preserve">Delprete                      </t>
  </si>
  <si>
    <t xml:space="preserve">Rhonda                        </t>
  </si>
  <si>
    <t xml:space="preserve">Demonte                       </t>
  </si>
  <si>
    <t xml:space="preserve">Dempsey                       </t>
  </si>
  <si>
    <t xml:space="preserve">Deus                          </t>
  </si>
  <si>
    <t xml:space="preserve">Nikisha                       </t>
  </si>
  <si>
    <t xml:space="preserve">Uriel                         </t>
  </si>
  <si>
    <t xml:space="preserve">Doremy                        </t>
  </si>
  <si>
    <t xml:space="preserve">Lily                          </t>
  </si>
  <si>
    <t xml:space="preserve">Drawdy                        </t>
  </si>
  <si>
    <t xml:space="preserve">Dunson                        </t>
  </si>
  <si>
    <t xml:space="preserve">Duran                         </t>
  </si>
  <si>
    <t xml:space="preserve">Dusold                        </t>
  </si>
  <si>
    <t xml:space="preserve">Dweck                         </t>
  </si>
  <si>
    <t xml:space="preserve">Dyson                         </t>
  </si>
  <si>
    <t xml:space="preserve">Brooke                        </t>
  </si>
  <si>
    <t xml:space="preserve">Echols-Joyce                  </t>
  </si>
  <si>
    <t xml:space="preserve">Edens                         </t>
  </si>
  <si>
    <t xml:space="preserve">El-Khouri                     </t>
  </si>
  <si>
    <t xml:space="preserve">Elamri                        </t>
  </si>
  <si>
    <t xml:space="preserve">Muhammad                      </t>
  </si>
  <si>
    <t xml:space="preserve">Elsis III                     </t>
  </si>
  <si>
    <t xml:space="preserve">Emmans                        </t>
  </si>
  <si>
    <t xml:space="preserve">Espinosa                      </t>
  </si>
  <si>
    <t xml:space="preserve">Alice                         </t>
  </si>
  <si>
    <t xml:space="preserve">Estremadoyro                  </t>
  </si>
  <si>
    <t xml:space="preserve">Fable                         </t>
  </si>
  <si>
    <t xml:space="preserve">Bryce                         </t>
  </si>
  <si>
    <t xml:space="preserve">Fallon                        </t>
  </si>
  <si>
    <t xml:space="preserve">Felder                        </t>
  </si>
  <si>
    <t xml:space="preserve">Jamila                        </t>
  </si>
  <si>
    <t xml:space="preserve">Fernandes Parolim De Morais   </t>
  </si>
  <si>
    <t xml:space="preserve">Fischer                       </t>
  </si>
  <si>
    <t xml:space="preserve">Fisher                        </t>
  </si>
  <si>
    <t xml:space="preserve">Brendan                       </t>
  </si>
  <si>
    <t xml:space="preserve">Focht                         </t>
  </si>
  <si>
    <t xml:space="preserve">Timothy                       </t>
  </si>
  <si>
    <t xml:space="preserve">Emmanuelle                    </t>
  </si>
  <si>
    <t xml:space="preserve">Magdalena                     </t>
  </si>
  <si>
    <t xml:space="preserve">Galeano                       </t>
  </si>
  <si>
    <t xml:space="preserve">Garced                        </t>
  </si>
  <si>
    <t xml:space="preserve">Gentles                       </t>
  </si>
  <si>
    <t xml:space="preserve">Shenice                       </t>
  </si>
  <si>
    <t xml:space="preserve">Gilbert                       </t>
  </si>
  <si>
    <t xml:space="preserve">Kayden                        </t>
  </si>
  <si>
    <t xml:space="preserve">Goll                          </t>
  </si>
  <si>
    <t xml:space="preserve">Kailer                        </t>
  </si>
  <si>
    <t xml:space="preserve">Sydney                        </t>
  </si>
  <si>
    <t xml:space="preserve">Gosa                          </t>
  </si>
  <si>
    <t xml:space="preserve">Gottumukkala                  </t>
  </si>
  <si>
    <t xml:space="preserve">Gayatri Pragyna               </t>
  </si>
  <si>
    <t xml:space="preserve">Governale                     </t>
  </si>
  <si>
    <t xml:space="preserve">Grassin                       </t>
  </si>
  <si>
    <t xml:space="preserve">Lillian Eve                   </t>
  </si>
  <si>
    <t xml:space="preserve">Greenup                       </t>
  </si>
  <si>
    <t xml:space="preserve">Holly                         </t>
  </si>
  <si>
    <t xml:space="preserve">Greer                         </t>
  </si>
  <si>
    <t xml:space="preserve">Griffin                       </t>
  </si>
  <si>
    <t xml:space="preserve">Qyashia                       </t>
  </si>
  <si>
    <t xml:space="preserve">Guerilus                      </t>
  </si>
  <si>
    <t xml:space="preserve">Fabienne                      </t>
  </si>
  <si>
    <t xml:space="preserve">Guida                         </t>
  </si>
  <si>
    <t xml:space="preserve">Karla                         </t>
  </si>
  <si>
    <t xml:space="preserve">Gutierrez Torres              </t>
  </si>
  <si>
    <t xml:space="preserve">Diana                         </t>
  </si>
  <si>
    <t xml:space="preserve">Osvanelly                     </t>
  </si>
  <si>
    <t xml:space="preserve">Harding                       </t>
  </si>
  <si>
    <t xml:space="preserve">Auri                          </t>
  </si>
  <si>
    <t xml:space="preserve">Harvey                        </t>
  </si>
  <si>
    <t xml:space="preserve">Heisner                       </t>
  </si>
  <si>
    <t xml:space="preserve">Henderson                     </t>
  </si>
  <si>
    <t xml:space="preserve">Levi                          </t>
  </si>
  <si>
    <t xml:space="preserve">Briahna                       </t>
  </si>
  <si>
    <t xml:space="preserve">Hincapie Hernandez            </t>
  </si>
  <si>
    <t xml:space="preserve">Shaiel                        </t>
  </si>
  <si>
    <t xml:space="preserve">Horsley                       </t>
  </si>
  <si>
    <t xml:space="preserve">Loralei                       </t>
  </si>
  <si>
    <t xml:space="preserve">Hossain                       </t>
  </si>
  <si>
    <t xml:space="preserve">Htoo Pyi Sone                 </t>
  </si>
  <si>
    <t xml:space="preserve">Hunt                          </t>
  </si>
  <si>
    <t xml:space="preserve">Hysell                        </t>
  </si>
  <si>
    <t xml:space="preserve">Ingenohl                      </t>
  </si>
  <si>
    <t xml:space="preserve">Tatjana                       </t>
  </si>
  <si>
    <t xml:space="preserve">Irausquin Mendez              </t>
  </si>
  <si>
    <t xml:space="preserve">Miguel Ernesto                </t>
  </si>
  <si>
    <t xml:space="preserve">Jabberi                       </t>
  </si>
  <si>
    <t xml:space="preserve">Faezeh                        </t>
  </si>
  <si>
    <t xml:space="preserve">Jacobs                        </t>
  </si>
  <si>
    <t xml:space="preserve">Jett                          </t>
  </si>
  <si>
    <t xml:space="preserve">Natrice                       </t>
  </si>
  <si>
    <t xml:space="preserve">Kaplan                        </t>
  </si>
  <si>
    <t xml:space="preserve">Dayna                         </t>
  </si>
  <si>
    <t xml:space="preserve">Karahalios                    </t>
  </si>
  <si>
    <t xml:space="preserve">Noah                          </t>
  </si>
  <si>
    <t xml:space="preserve">Kaufman                       </t>
  </si>
  <si>
    <t xml:space="preserve">Kautzman                      </t>
  </si>
  <si>
    <t xml:space="preserve">Abbigale                      </t>
  </si>
  <si>
    <t xml:space="preserve">Kazory                        </t>
  </si>
  <si>
    <t xml:space="preserve">Camelia                       </t>
  </si>
  <si>
    <t xml:space="preserve">Kehoe                         </t>
  </si>
  <si>
    <t xml:space="preserve">Phares                        </t>
  </si>
  <si>
    <t xml:space="preserve">Kinter                        </t>
  </si>
  <si>
    <t xml:space="preserve">Marialana                     </t>
  </si>
  <si>
    <t xml:space="preserve">Kittinger                     </t>
  </si>
  <si>
    <t xml:space="preserve">Landry                        </t>
  </si>
  <si>
    <t xml:space="preserve">Kopack                        </t>
  </si>
  <si>
    <t xml:space="preserve">Krebs                         </t>
  </si>
  <si>
    <t xml:space="preserve">Kretzmer                      </t>
  </si>
  <si>
    <t xml:space="preserve">Kumar                         </t>
  </si>
  <si>
    <t xml:space="preserve">Parkash                       </t>
  </si>
  <si>
    <t xml:space="preserve">Kunzweiler                    </t>
  </si>
  <si>
    <t xml:space="preserve">Landais                       </t>
  </si>
  <si>
    <t xml:space="preserve">Mosunna                       </t>
  </si>
  <si>
    <t xml:space="preserve">Lavan                         </t>
  </si>
  <si>
    <t xml:space="preserve">Liyansha                      </t>
  </si>
  <si>
    <t xml:space="preserve">Kathryn                       </t>
  </si>
  <si>
    <t xml:space="preserve">Lazarus                       </t>
  </si>
  <si>
    <t xml:space="preserve">Talen                         </t>
  </si>
  <si>
    <t xml:space="preserve">Chau                          </t>
  </si>
  <si>
    <t xml:space="preserve">Lee                           </t>
  </si>
  <si>
    <t xml:space="preserve">Leitao De Carvalho            </t>
  </si>
  <si>
    <t xml:space="preserve">Karla Julianna                </t>
  </si>
  <si>
    <t xml:space="preserve">Levran                        </t>
  </si>
  <si>
    <t xml:space="preserve">Anastacia                     </t>
  </si>
  <si>
    <t xml:space="preserve">Libero                        </t>
  </si>
  <si>
    <t xml:space="preserve">Linter                        </t>
  </si>
  <si>
    <t xml:space="preserve">Lips                          </t>
  </si>
  <si>
    <t xml:space="preserve">Liptai                        </t>
  </si>
  <si>
    <t xml:space="preserve">Esther                        </t>
  </si>
  <si>
    <t xml:space="preserve">Lugene                        </t>
  </si>
  <si>
    <t xml:space="preserve">Lugg                          </t>
  </si>
  <si>
    <t xml:space="preserve">Janaya                        </t>
  </si>
  <si>
    <t xml:space="preserve">Luis Ibarra                   </t>
  </si>
  <si>
    <t xml:space="preserve">Macias Estevez                </t>
  </si>
  <si>
    <t xml:space="preserve">Helena                        </t>
  </si>
  <si>
    <t xml:space="preserve">Madrid                        </t>
  </si>
  <si>
    <t xml:space="preserve">Jenevieve                     </t>
  </si>
  <si>
    <t xml:space="preserve">Majethia                      </t>
  </si>
  <si>
    <t xml:space="preserve">Nikita                        </t>
  </si>
  <si>
    <t xml:space="preserve">Manotas                       </t>
  </si>
  <si>
    <t xml:space="preserve">Mappe                         </t>
  </si>
  <si>
    <t xml:space="preserve">Angelina                      </t>
  </si>
  <si>
    <t xml:space="preserve">Martinez Curbelo              </t>
  </si>
  <si>
    <t xml:space="preserve">Melany                        </t>
  </si>
  <si>
    <t xml:space="preserve">Masterson                     </t>
  </si>
  <si>
    <t xml:space="preserve">Matiscik                      </t>
  </si>
  <si>
    <t xml:space="preserve">Matthews                      </t>
  </si>
  <si>
    <t xml:space="preserve">Mckayla                       </t>
  </si>
  <si>
    <t xml:space="preserve">McDaid                        </t>
  </si>
  <si>
    <t xml:space="preserve">Mcdonald                      </t>
  </si>
  <si>
    <t xml:space="preserve">Medina                        </t>
  </si>
  <si>
    <t xml:space="preserve">Julissa                       </t>
  </si>
  <si>
    <t xml:space="preserve">Medina Rodriguez              </t>
  </si>
  <si>
    <t xml:space="preserve">Mariela                       </t>
  </si>
  <si>
    <t xml:space="preserve">Metivier                      </t>
  </si>
  <si>
    <t xml:space="preserve">Mijares-Perez                 </t>
  </si>
  <si>
    <t xml:space="preserve">Millien                       </t>
  </si>
  <si>
    <t xml:space="preserve">Diane                         </t>
  </si>
  <si>
    <t xml:space="preserve">Mitchell                      </t>
  </si>
  <si>
    <t xml:space="preserve">Moadad                        </t>
  </si>
  <si>
    <t xml:space="preserve">Thea                          </t>
  </si>
  <si>
    <t xml:space="preserve">Moch                          </t>
  </si>
  <si>
    <t xml:space="preserve">Mongera                       </t>
  </si>
  <si>
    <t xml:space="preserve">Liberty                       </t>
  </si>
  <si>
    <t xml:space="preserve">Morales Mejia                 </t>
  </si>
  <si>
    <t xml:space="preserve">Morales Rappaccioli           </t>
  </si>
  <si>
    <t xml:space="preserve">Hayley                        </t>
  </si>
  <si>
    <t xml:space="preserve">More                          </t>
  </si>
  <si>
    <t xml:space="preserve">Maria Eduarda                 </t>
  </si>
  <si>
    <t xml:space="preserve">Mostow                        </t>
  </si>
  <si>
    <t xml:space="preserve">Motoki                        </t>
  </si>
  <si>
    <t xml:space="preserve">Juno                          </t>
  </si>
  <si>
    <t xml:space="preserve">Moxey                         </t>
  </si>
  <si>
    <t xml:space="preserve">Shalako                       </t>
  </si>
  <si>
    <t xml:space="preserve">Mullen                        </t>
  </si>
  <si>
    <t xml:space="preserve">Carah                         </t>
  </si>
  <si>
    <t xml:space="preserve">Najera                        </t>
  </si>
  <si>
    <t xml:space="preserve">Ngoc Bao Chau                 </t>
  </si>
  <si>
    <t xml:space="preserve">Nieto                         </t>
  </si>
  <si>
    <t xml:space="preserve">Nogueira                      </t>
  </si>
  <si>
    <t xml:space="preserve">Emilee                        </t>
  </si>
  <si>
    <t xml:space="preserve">Nordland                      </t>
  </si>
  <si>
    <t xml:space="preserve">Emma                          </t>
  </si>
  <si>
    <t xml:space="preserve">Norkulov                      </t>
  </si>
  <si>
    <t xml:space="preserve">Umed                          </t>
  </si>
  <si>
    <t xml:space="preserve">Nucamendi-Resendiz            </t>
  </si>
  <si>
    <t xml:space="preserve">Fatima                        </t>
  </si>
  <si>
    <t xml:space="preserve">Nur                           </t>
  </si>
  <si>
    <t xml:space="preserve">Jonaidul                      </t>
  </si>
  <si>
    <t xml:space="preserve">Ojito                         </t>
  </si>
  <si>
    <t xml:space="preserve">Olson                         </t>
  </si>
  <si>
    <t xml:space="preserve">Omio                          </t>
  </si>
  <si>
    <t xml:space="preserve">Ariyan                        </t>
  </si>
  <si>
    <t xml:space="preserve">Orey                          </t>
  </si>
  <si>
    <t xml:space="preserve">Ortuzar                       </t>
  </si>
  <si>
    <t xml:space="preserve">Elisa                         </t>
  </si>
  <si>
    <t xml:space="preserve">Padgett                       </t>
  </si>
  <si>
    <t xml:space="preserve">Breauna                       </t>
  </si>
  <si>
    <t xml:space="preserve">Padula                        </t>
  </si>
  <si>
    <t xml:space="preserve">Page                          </t>
  </si>
  <si>
    <t xml:space="preserve">Paine                         </t>
  </si>
  <si>
    <t xml:space="preserve">Paniagua Andrade              </t>
  </si>
  <si>
    <t xml:space="preserve">Rolando Alfredo               </t>
  </si>
  <si>
    <t xml:space="preserve">Pantaridis                    </t>
  </si>
  <si>
    <t xml:space="preserve">Anjali                        </t>
  </si>
  <si>
    <t xml:space="preserve">Patti                         </t>
  </si>
  <si>
    <t xml:space="preserve">Patton                        </t>
  </si>
  <si>
    <t xml:space="preserve">Pena                          </t>
  </si>
  <si>
    <t xml:space="preserve">Marbbella                     </t>
  </si>
  <si>
    <t xml:space="preserve">Perkins                       </t>
  </si>
  <si>
    <t xml:space="preserve">Owen                          </t>
  </si>
  <si>
    <t xml:space="preserve">Perozo                        </t>
  </si>
  <si>
    <t xml:space="preserve">Jacobo                        </t>
  </si>
  <si>
    <t xml:space="preserve">Pettway                       </t>
  </si>
  <si>
    <t xml:space="preserve">Phan                          </t>
  </si>
  <si>
    <t xml:space="preserve">Lucky                         </t>
  </si>
  <si>
    <t xml:space="preserve">Pineda                        </t>
  </si>
  <si>
    <t xml:space="preserve">Pinho                         </t>
  </si>
  <si>
    <t xml:space="preserve">Potakey                       </t>
  </si>
  <si>
    <t xml:space="preserve">Lesleigh                      </t>
  </si>
  <si>
    <t xml:space="preserve">Quinn                         </t>
  </si>
  <si>
    <t xml:space="preserve">Radigan                       </t>
  </si>
  <si>
    <t xml:space="preserve">Samara                        </t>
  </si>
  <si>
    <t xml:space="preserve">Ramserran                     </t>
  </si>
  <si>
    <t xml:space="preserve">Kiana                         </t>
  </si>
  <si>
    <t xml:space="preserve">Raya                          </t>
  </si>
  <si>
    <t xml:space="preserve">Reed                          </t>
  </si>
  <si>
    <t xml:space="preserve">Rhodes                        </t>
  </si>
  <si>
    <t xml:space="preserve">Isabelle                      </t>
  </si>
  <si>
    <t xml:space="preserve">Rivera Lopez                  </t>
  </si>
  <si>
    <t xml:space="preserve">Edith                         </t>
  </si>
  <si>
    <t xml:space="preserve">Roberts                       </t>
  </si>
  <si>
    <t xml:space="preserve">Robertson                     </t>
  </si>
  <si>
    <t xml:space="preserve">Marlin                        </t>
  </si>
  <si>
    <t xml:space="preserve">Rojas                         </t>
  </si>
  <si>
    <t xml:space="preserve">Frank                         </t>
  </si>
  <si>
    <t xml:space="preserve">Rondon                        </t>
  </si>
  <si>
    <t xml:space="preserve">Lucian                        </t>
  </si>
  <si>
    <t xml:space="preserve">Rostock                       </t>
  </si>
  <si>
    <t xml:space="preserve">Sainfort                      </t>
  </si>
  <si>
    <t xml:space="preserve">Imani                         </t>
  </si>
  <si>
    <t xml:space="preserve">Salichs                       </t>
  </si>
  <si>
    <t xml:space="preserve">Jamyra                        </t>
  </si>
  <si>
    <t xml:space="preserve">Luisa                         </t>
  </si>
  <si>
    <t xml:space="preserve">Sarmiento                     </t>
  </si>
  <si>
    <t xml:space="preserve">Scallo                        </t>
  </si>
  <si>
    <t xml:space="preserve">Vincent                       </t>
  </si>
  <si>
    <t xml:space="preserve">Schmutz                       </t>
  </si>
  <si>
    <t xml:space="preserve">Seidl                         </t>
  </si>
  <si>
    <t xml:space="preserve">Aileen                        </t>
  </si>
  <si>
    <t xml:space="preserve">Seignon                       </t>
  </si>
  <si>
    <t xml:space="preserve">Wadson                        </t>
  </si>
  <si>
    <t xml:space="preserve">Sharar                        </t>
  </si>
  <si>
    <t xml:space="preserve">Farhan                        </t>
  </si>
  <si>
    <t xml:space="preserve">Sheets                        </t>
  </si>
  <si>
    <t xml:space="preserve">Shibu                         </t>
  </si>
  <si>
    <t xml:space="preserve">Feba                          </t>
  </si>
  <si>
    <t xml:space="preserve">Shim                          </t>
  </si>
  <si>
    <t xml:space="preserve">Sibley                        </t>
  </si>
  <si>
    <t xml:space="preserve">Siddique                      </t>
  </si>
  <si>
    <t xml:space="preserve">Adilah                        </t>
  </si>
  <si>
    <t xml:space="preserve">Siddiqui                      </t>
  </si>
  <si>
    <t xml:space="preserve">Silnutzer                     </t>
  </si>
  <si>
    <t xml:space="preserve">Sindel                        </t>
  </si>
  <si>
    <t xml:space="preserve">Aubrey                        </t>
  </si>
  <si>
    <t xml:space="preserve">Merideth                      </t>
  </si>
  <si>
    <t xml:space="preserve">Singletary                    </t>
  </si>
  <si>
    <t xml:space="preserve">Allison                       </t>
  </si>
  <si>
    <t xml:space="preserve">Skidmore                      </t>
  </si>
  <si>
    <t xml:space="preserve">Marley                        </t>
  </si>
  <si>
    <t xml:space="preserve">Anabella                      </t>
  </si>
  <si>
    <t xml:space="preserve">Socha                         </t>
  </si>
  <si>
    <t xml:space="preserve">Sochin                        </t>
  </si>
  <si>
    <t xml:space="preserve">Sienna                        </t>
  </si>
  <si>
    <t xml:space="preserve">Sorensen                      </t>
  </si>
  <si>
    <t xml:space="preserve">Annika                        </t>
  </si>
  <si>
    <t xml:space="preserve">Soterakis                     </t>
  </si>
  <si>
    <t xml:space="preserve">Spallone                      </t>
  </si>
  <si>
    <t xml:space="preserve">Sparks                        </t>
  </si>
  <si>
    <t xml:space="preserve">Bryanna                       </t>
  </si>
  <si>
    <t xml:space="preserve">Stefanini Amory               </t>
  </si>
  <si>
    <t xml:space="preserve">Stevens                       </t>
  </si>
  <si>
    <t xml:space="preserve">Neamen                        </t>
  </si>
  <si>
    <t xml:space="preserve">Stiff                         </t>
  </si>
  <si>
    <t xml:space="preserve">Stjean                        </t>
  </si>
  <si>
    <t xml:space="preserve">Strayer                       </t>
  </si>
  <si>
    <t xml:space="preserve">Struble                       </t>
  </si>
  <si>
    <t xml:space="preserve">Suazo                         </t>
  </si>
  <si>
    <t xml:space="preserve">Tavarez                       </t>
  </si>
  <si>
    <t xml:space="preserve">Tenorio                       </t>
  </si>
  <si>
    <t xml:space="preserve">Catarsis                      </t>
  </si>
  <si>
    <t xml:space="preserve">Todd                          </t>
  </si>
  <si>
    <t xml:space="preserve">Townsend                      </t>
  </si>
  <si>
    <t xml:space="preserve">Johnny                        </t>
  </si>
  <si>
    <t xml:space="preserve">Kristen                       </t>
  </si>
  <si>
    <t xml:space="preserve">Triplett                      </t>
  </si>
  <si>
    <t xml:space="preserve">Jayson                        </t>
  </si>
  <si>
    <t xml:space="preserve">Trujillo                      </t>
  </si>
  <si>
    <t xml:space="preserve">Trunk                         </t>
  </si>
  <si>
    <t xml:space="preserve">Ky                            </t>
  </si>
  <si>
    <t xml:space="preserve">Thu                           </t>
  </si>
  <si>
    <t xml:space="preserve">Joal                          </t>
  </si>
  <si>
    <t xml:space="preserve">Ulseth                        </t>
  </si>
  <si>
    <t xml:space="preserve">Valenti                       </t>
  </si>
  <si>
    <t xml:space="preserve">Nico                          </t>
  </si>
  <si>
    <t xml:space="preserve">Vaughan                       </t>
  </si>
  <si>
    <t xml:space="preserve">Vaughn                        </t>
  </si>
  <si>
    <t xml:space="preserve">Velasquez                     </t>
  </si>
  <si>
    <t xml:space="preserve">Jared                         </t>
  </si>
  <si>
    <t xml:space="preserve">Velazquez                     </t>
  </si>
  <si>
    <t xml:space="preserve">Selene                        </t>
  </si>
  <si>
    <t xml:space="preserve">Veldkamp                      </t>
  </si>
  <si>
    <t xml:space="preserve">Jamil                         </t>
  </si>
  <si>
    <t xml:space="preserve">Villalobos                    </t>
  </si>
  <si>
    <t xml:space="preserve">Waite                         </t>
  </si>
  <si>
    <t xml:space="preserve">Mathew                        </t>
  </si>
  <si>
    <t xml:space="preserve">Watt-Oats                     </t>
  </si>
  <si>
    <t xml:space="preserve">Macey                         </t>
  </si>
  <si>
    <t xml:space="preserve">Wilkes                        </t>
  </si>
  <si>
    <t xml:space="preserve">Erin                          </t>
  </si>
  <si>
    <t xml:space="preserve">Wilson                        </t>
  </si>
  <si>
    <t xml:space="preserve">Wynn                          </t>
  </si>
  <si>
    <t xml:space="preserve">Alyric                        </t>
  </si>
  <si>
    <t xml:space="preserve">Zabo                          </t>
  </si>
  <si>
    <t xml:space="preserve">Dalma                         </t>
  </si>
  <si>
    <t xml:space="preserve">Zager                         </t>
  </si>
  <si>
    <t xml:space="preserve">Jason                         </t>
  </si>
  <si>
    <t xml:space="preserve">Zimmerman                     </t>
  </si>
  <si>
    <t xml:space="preserve">Acosta Amaya                  </t>
  </si>
  <si>
    <t xml:space="preserve">Helen                         </t>
  </si>
  <si>
    <t xml:space="preserve">Adamson                       </t>
  </si>
  <si>
    <t xml:space="preserve">Aderinwale                    </t>
  </si>
  <si>
    <t xml:space="preserve">Oluwafikunayomi               </t>
  </si>
  <si>
    <t xml:space="preserve">Akram                         </t>
  </si>
  <si>
    <t xml:space="preserve">Luqman                        </t>
  </si>
  <si>
    <t xml:space="preserve">Alber                         </t>
  </si>
  <si>
    <t xml:space="preserve">Zahrah                        </t>
  </si>
  <si>
    <t xml:space="preserve">Almanza                       </t>
  </si>
  <si>
    <t xml:space="preserve">Andersen                      </t>
  </si>
  <si>
    <t xml:space="preserve">Kendra                        </t>
  </si>
  <si>
    <t xml:space="preserve">Khila                         </t>
  </si>
  <si>
    <t xml:space="preserve">Andino                        </t>
  </si>
  <si>
    <t xml:space="preserve">Arslanoglu                    </t>
  </si>
  <si>
    <t xml:space="preserve">Cemil                         </t>
  </si>
  <si>
    <t xml:space="preserve">Avonda                        </t>
  </si>
  <si>
    <t xml:space="preserve">Aidyn Erik                    </t>
  </si>
  <si>
    <t xml:space="preserve">Barajas                       </t>
  </si>
  <si>
    <t xml:space="preserve">Tatiana                       </t>
  </si>
  <si>
    <t xml:space="preserve">Barroso                       </t>
  </si>
  <si>
    <t xml:space="preserve">Bedell                        </t>
  </si>
  <si>
    <t xml:space="preserve">Beniste                       </t>
  </si>
  <si>
    <t xml:space="preserve">Berard                        </t>
  </si>
  <si>
    <t xml:space="preserve">Best                          </t>
  </si>
  <si>
    <t xml:space="preserve">Bosley                        </t>
  </si>
  <si>
    <t xml:space="preserve">Braswell                      </t>
  </si>
  <si>
    <t xml:space="preserve">Braun                         </t>
  </si>
  <si>
    <t xml:space="preserve">Brazao Cohen                  </t>
  </si>
  <si>
    <t xml:space="preserve">Brodniak                      </t>
  </si>
  <si>
    <t xml:space="preserve">Bryan                         </t>
  </si>
  <si>
    <t xml:space="preserve">Bunch                         </t>
  </si>
  <si>
    <t xml:space="preserve">Butler                        </t>
  </si>
  <si>
    <t xml:space="preserve">Cabal                         </t>
  </si>
  <si>
    <t xml:space="preserve">Faith Gabrielle               </t>
  </si>
  <si>
    <t xml:space="preserve">Caccavale                     </t>
  </si>
  <si>
    <t xml:space="preserve">Zayda                         </t>
  </si>
  <si>
    <t xml:space="preserve">Caceres                       </t>
  </si>
  <si>
    <t xml:space="preserve">Cain                          </t>
  </si>
  <si>
    <t xml:space="preserve">Rory                          </t>
  </si>
  <si>
    <t xml:space="preserve">Calixto                       </t>
  </si>
  <si>
    <t xml:space="preserve">Caio                          </t>
  </si>
  <si>
    <t xml:space="preserve">Callahan                      </t>
  </si>
  <si>
    <t xml:space="preserve">Marykate                      </t>
  </si>
  <si>
    <t xml:space="preserve">Calva                         </t>
  </si>
  <si>
    <t xml:space="preserve">Camaraza                      </t>
  </si>
  <si>
    <t xml:space="preserve">Caposello                     </t>
  </si>
  <si>
    <t xml:space="preserve">Carey                         </t>
  </si>
  <si>
    <t xml:space="preserve">Mikaela                       </t>
  </si>
  <si>
    <t xml:space="preserve">Caro                          </t>
  </si>
  <si>
    <t xml:space="preserve">Lana                          </t>
  </si>
  <si>
    <t xml:space="preserve">Castelan Da Silveira          </t>
  </si>
  <si>
    <t xml:space="preserve">Vinicius                      </t>
  </si>
  <si>
    <t xml:space="preserve">Castello                      </t>
  </si>
  <si>
    <t xml:space="preserve">Cavanaugh                     </t>
  </si>
  <si>
    <t xml:space="preserve">Chiliseo                      </t>
  </si>
  <si>
    <t xml:space="preserve">Danna                         </t>
  </si>
  <si>
    <t xml:space="preserve">Chojnowski                    </t>
  </si>
  <si>
    <t xml:space="preserve">Christie                      </t>
  </si>
  <si>
    <t xml:space="preserve">Cintron                       </t>
  </si>
  <si>
    <t xml:space="preserve">Patrick                       </t>
  </si>
  <si>
    <t xml:space="preserve">Cooley                        </t>
  </si>
  <si>
    <t xml:space="preserve">Correa                        </t>
  </si>
  <si>
    <t xml:space="preserve">Costa                         </t>
  </si>
  <si>
    <t xml:space="preserve">Costello                      </t>
  </si>
  <si>
    <t xml:space="preserve">Cotogno                       </t>
  </si>
  <si>
    <t xml:space="preserve">Maria                         </t>
  </si>
  <si>
    <t xml:space="preserve">Cummings                      </t>
  </si>
  <si>
    <t xml:space="preserve">Surafel                       </t>
  </si>
  <si>
    <t xml:space="preserve">Darley                        </t>
  </si>
  <si>
    <t xml:space="preserve">Nathaniel                     </t>
  </si>
  <si>
    <t xml:space="preserve">De Melo Furtunato             </t>
  </si>
  <si>
    <t xml:space="preserve">Hosana                        </t>
  </si>
  <si>
    <t xml:space="preserve">Genisse                       </t>
  </si>
  <si>
    <t xml:space="preserve">Dipaolo                       </t>
  </si>
  <si>
    <t xml:space="preserve">Kyndall                       </t>
  </si>
  <si>
    <t xml:space="preserve">Clifford                      </t>
  </si>
  <si>
    <t xml:space="preserve">Donat Rios                    </t>
  </si>
  <si>
    <t xml:space="preserve">Andy Mario                    </t>
  </si>
  <si>
    <t xml:space="preserve">Dupaya                        </t>
  </si>
  <si>
    <t xml:space="preserve">Jaqueline                     </t>
  </si>
  <si>
    <t xml:space="preserve">Emiliano                      </t>
  </si>
  <si>
    <t xml:space="preserve">Lygia                         </t>
  </si>
  <si>
    <t xml:space="preserve">Lucy                          </t>
  </si>
  <si>
    <t xml:space="preserve">Epps                          </t>
  </si>
  <si>
    <t xml:space="preserve">Quaneria                      </t>
  </si>
  <si>
    <t xml:space="preserve">Faroudi                       </t>
  </si>
  <si>
    <t xml:space="preserve">Feria                         </t>
  </si>
  <si>
    <t xml:space="preserve">Luna                          </t>
  </si>
  <si>
    <t xml:space="preserve">Fletcher                      </t>
  </si>
  <si>
    <t xml:space="preserve">Kaelan                        </t>
  </si>
  <si>
    <t xml:space="preserve">Fleureus                      </t>
  </si>
  <si>
    <t xml:space="preserve">Jovanny                       </t>
  </si>
  <si>
    <t xml:space="preserve">Flores-Ramos                  </t>
  </si>
  <si>
    <t xml:space="preserve">Manuel                        </t>
  </si>
  <si>
    <t xml:space="preserve">Flynn                         </t>
  </si>
  <si>
    <t xml:space="preserve">Francius                      </t>
  </si>
  <si>
    <t xml:space="preserve">Daphkaina                     </t>
  </si>
  <si>
    <t xml:space="preserve">Francois                      </t>
  </si>
  <si>
    <t xml:space="preserve">Venessa                       </t>
  </si>
  <si>
    <t xml:space="preserve">Gagnon                        </t>
  </si>
  <si>
    <t xml:space="preserve">Quentin                       </t>
  </si>
  <si>
    <t xml:space="preserve">Gallage Dona                  </t>
  </si>
  <si>
    <t xml:space="preserve">Chaisha Mansari               </t>
  </si>
  <si>
    <t xml:space="preserve">Gent                          </t>
  </si>
  <si>
    <t xml:space="preserve">Geraci                        </t>
  </si>
  <si>
    <t xml:space="preserve">Giuliani                      </t>
  </si>
  <si>
    <t xml:space="preserve">Jeno                          </t>
  </si>
  <si>
    <t xml:space="preserve">Gomes                         </t>
  </si>
  <si>
    <t xml:space="preserve">Shemar                        </t>
  </si>
  <si>
    <t xml:space="preserve">Gracius                       </t>
  </si>
  <si>
    <t xml:space="preserve">Garachine                     </t>
  </si>
  <si>
    <t xml:space="preserve">Granger-Welch                 </t>
  </si>
  <si>
    <t xml:space="preserve">Gavyn                         </t>
  </si>
  <si>
    <t xml:space="preserve">Grantham                      </t>
  </si>
  <si>
    <t xml:space="preserve">Grenon                        </t>
  </si>
  <si>
    <t xml:space="preserve">Grude                         </t>
  </si>
  <si>
    <t xml:space="preserve">Hamilton                      </t>
  </si>
  <si>
    <t xml:space="preserve">Raziya                        </t>
  </si>
  <si>
    <t xml:space="preserve">Hatch                         </t>
  </si>
  <si>
    <t xml:space="preserve">Genesis                       </t>
  </si>
  <si>
    <t xml:space="preserve">Breanna                       </t>
  </si>
  <si>
    <t xml:space="preserve">Hesselton                     </t>
  </si>
  <si>
    <t xml:space="preserve">Cydney                        </t>
  </si>
  <si>
    <t xml:space="preserve">Zackary                       </t>
  </si>
  <si>
    <t xml:space="preserve">Horn                          </t>
  </si>
  <si>
    <t xml:space="preserve">Zion                          </t>
  </si>
  <si>
    <t xml:space="preserve">Hudson                        </t>
  </si>
  <si>
    <t xml:space="preserve">Hyde                          </t>
  </si>
  <si>
    <t xml:space="preserve">Ikon                          </t>
  </si>
  <si>
    <t xml:space="preserve">Idara                         </t>
  </si>
  <si>
    <t xml:space="preserve">Ysabelle                      </t>
  </si>
  <si>
    <t xml:space="preserve">Jamai                         </t>
  </si>
  <si>
    <t xml:space="preserve">Yassine                       </t>
  </si>
  <si>
    <t xml:space="preserve">Jean-Francois                 </t>
  </si>
  <si>
    <t xml:space="preserve">Aglantis                      </t>
  </si>
  <si>
    <t xml:space="preserve">Katelynn                      </t>
  </si>
  <si>
    <t xml:space="preserve">Jones                         </t>
  </si>
  <si>
    <t xml:space="preserve">Kearney                       </t>
  </si>
  <si>
    <t xml:space="preserve">Nevaeh                        </t>
  </si>
  <si>
    <t xml:space="preserve">Kerr                          </t>
  </si>
  <si>
    <t xml:space="preserve">Khalel                        </t>
  </si>
  <si>
    <t xml:space="preserve">Kyran                         </t>
  </si>
  <si>
    <t xml:space="preserve">Kinch                         </t>
  </si>
  <si>
    <t xml:space="preserve">Rylea                         </t>
  </si>
  <si>
    <t xml:space="preserve">Kirkland                      </t>
  </si>
  <si>
    <t xml:space="preserve">Bernardo                      </t>
  </si>
  <si>
    <t xml:space="preserve">Kohan                         </t>
  </si>
  <si>
    <t xml:space="preserve">Kortum                        </t>
  </si>
  <si>
    <t xml:space="preserve">Labrasciano                   </t>
  </si>
  <si>
    <t xml:space="preserve">Lamarche                      </t>
  </si>
  <si>
    <t xml:space="preserve">Laos                          </t>
  </si>
  <si>
    <t xml:space="preserve">Laurent                       </t>
  </si>
  <si>
    <t xml:space="preserve">Romeo                         </t>
  </si>
  <si>
    <t xml:space="preserve">Lincoln                       </t>
  </si>
  <si>
    <t xml:space="preserve">Lobaina                       </t>
  </si>
  <si>
    <t xml:space="preserve">Maldonado                     </t>
  </si>
  <si>
    <t xml:space="preserve">Manoly                        </t>
  </si>
  <si>
    <t xml:space="preserve">Marino                        </t>
  </si>
  <si>
    <t xml:space="preserve">Johanna                       </t>
  </si>
  <si>
    <t xml:space="preserve">Martins                       </t>
  </si>
  <si>
    <t xml:space="preserve">McFarlane                     </t>
  </si>
  <si>
    <t xml:space="preserve">Malik                         </t>
  </si>
  <si>
    <t xml:space="preserve">Mcintosh                      </t>
  </si>
  <si>
    <t xml:space="preserve">Meeks                         </t>
  </si>
  <si>
    <t xml:space="preserve">Melendez                      </t>
  </si>
  <si>
    <t xml:space="preserve">Marlene                       </t>
  </si>
  <si>
    <t xml:space="preserve">Mendez                        </t>
  </si>
  <si>
    <t xml:space="preserve">Mentz Prates                  </t>
  </si>
  <si>
    <t xml:space="preserve">Debora                        </t>
  </si>
  <si>
    <t xml:space="preserve">Menzel                        </t>
  </si>
  <si>
    <t xml:space="preserve">Metcalf                       </t>
  </si>
  <si>
    <t xml:space="preserve">Danica                        </t>
  </si>
  <si>
    <t xml:space="preserve">Ciara                         </t>
  </si>
  <si>
    <t xml:space="preserve">Minnaar                       </t>
  </si>
  <si>
    <t xml:space="preserve">Kyan                          </t>
  </si>
  <si>
    <t xml:space="preserve">Miral                         </t>
  </si>
  <si>
    <t xml:space="preserve">Deesha                        </t>
  </si>
  <si>
    <t xml:space="preserve">Molina                        </t>
  </si>
  <si>
    <t xml:space="preserve">Morris                        </t>
  </si>
  <si>
    <t xml:space="preserve">Bakari                        </t>
  </si>
  <si>
    <t xml:space="preserve">Morrison                      </t>
  </si>
  <si>
    <t xml:space="preserve">Moscoso                       </t>
  </si>
  <si>
    <t xml:space="preserve">Moskal                        </t>
  </si>
  <si>
    <t xml:space="preserve">Mozo                          </t>
  </si>
  <si>
    <t xml:space="preserve">Cailyn                        </t>
  </si>
  <si>
    <t xml:space="preserve">Nagabhyiru                    </t>
  </si>
  <si>
    <t xml:space="preserve">Srimanasa                     </t>
  </si>
  <si>
    <t xml:space="preserve">Ng                            </t>
  </si>
  <si>
    <t xml:space="preserve">Sylvia                        </t>
  </si>
  <si>
    <t xml:space="preserve">Ordaz                         </t>
  </si>
  <si>
    <t xml:space="preserve">Gadiel                        </t>
  </si>
  <si>
    <t xml:space="preserve">Osbourne                      </t>
  </si>
  <si>
    <t xml:space="preserve">Theodore                      </t>
  </si>
  <si>
    <t xml:space="preserve">Joeli                         </t>
  </si>
  <si>
    <t xml:space="preserve">Nirali                        </t>
  </si>
  <si>
    <t xml:space="preserve">Pedroso Umeki                 </t>
  </si>
  <si>
    <t xml:space="preserve">Victoria Naomi                </t>
  </si>
  <si>
    <t xml:space="preserve">Yahir                         </t>
  </si>
  <si>
    <t xml:space="preserve">Tierney                       </t>
  </si>
  <si>
    <t xml:space="preserve">Philby                        </t>
  </si>
  <si>
    <t xml:space="preserve">Pichardo                      </t>
  </si>
  <si>
    <t xml:space="preserve">Puente                        </t>
  </si>
  <si>
    <t xml:space="preserve">Noel                          </t>
  </si>
  <si>
    <t xml:space="preserve">Quach                         </t>
  </si>
  <si>
    <t xml:space="preserve">Ralls                         </t>
  </si>
  <si>
    <t xml:space="preserve">Ramirez-Loarca                </t>
  </si>
  <si>
    <t xml:space="preserve">Ramos-Vaca                    </t>
  </si>
  <si>
    <t xml:space="preserve">Ismael                        </t>
  </si>
  <si>
    <t xml:space="preserve">Ranaudo                       </t>
  </si>
  <si>
    <t xml:space="preserve">Giana                         </t>
  </si>
  <si>
    <t xml:space="preserve">Rangaraj                      </t>
  </si>
  <si>
    <t xml:space="preserve">Kinnera                       </t>
  </si>
  <si>
    <t xml:space="preserve">Reilly                        </t>
  </si>
  <si>
    <t xml:space="preserve">Emil Nebel                    </t>
  </si>
  <si>
    <t xml:space="preserve">Robbins                       </t>
  </si>
  <si>
    <t xml:space="preserve">Tyshawn                       </t>
  </si>
  <si>
    <t xml:space="preserve">Karla Muente                  </t>
  </si>
  <si>
    <t xml:space="preserve">Russo                         </t>
  </si>
  <si>
    <t xml:space="preserve">Roberto                       </t>
  </si>
  <si>
    <t xml:space="preserve">Rutledge                      </t>
  </si>
  <si>
    <t xml:space="preserve">Saldarriaga                   </t>
  </si>
  <si>
    <t xml:space="preserve">Javier                        </t>
  </si>
  <si>
    <t xml:space="preserve">Miguel                        </t>
  </si>
  <si>
    <t xml:space="preserve">Santana                       </t>
  </si>
  <si>
    <t xml:space="preserve">Santana Monell                </t>
  </si>
  <si>
    <t xml:space="preserve">Sardinas                      </t>
  </si>
  <si>
    <t xml:space="preserve">Schoenly                      </t>
  </si>
  <si>
    <t xml:space="preserve">Donald                        </t>
  </si>
  <si>
    <t xml:space="preserve">Sem                           </t>
  </si>
  <si>
    <t xml:space="preserve">Sennott                       </t>
  </si>
  <si>
    <t xml:space="preserve">Shraidah                      </t>
  </si>
  <si>
    <t xml:space="preserve">Waad                          </t>
  </si>
  <si>
    <t xml:space="preserve">Ahad                          </t>
  </si>
  <si>
    <t xml:space="preserve">Small                         </t>
  </si>
  <si>
    <t xml:space="preserve">Taft                          </t>
  </si>
  <si>
    <t xml:space="preserve">Soares                        </t>
  </si>
  <si>
    <t xml:space="preserve">Stasko                        </t>
  </si>
  <si>
    <t xml:space="preserve">Stecco                        </t>
  </si>
  <si>
    <t xml:space="preserve">Street                        </t>
  </si>
  <si>
    <t xml:space="preserve">Celina                        </t>
  </si>
  <si>
    <t xml:space="preserve">Tangir                        </t>
  </si>
  <si>
    <t xml:space="preserve">Eitan                         </t>
  </si>
  <si>
    <t xml:space="preserve">Tester                        </t>
  </si>
  <si>
    <t xml:space="preserve">Jaedan                        </t>
  </si>
  <si>
    <t xml:space="preserve">Thurston                      </t>
  </si>
  <si>
    <t xml:space="preserve">Kaley                         </t>
  </si>
  <si>
    <t xml:space="preserve">Tiburcio                      </t>
  </si>
  <si>
    <t xml:space="preserve">To                            </t>
  </si>
  <si>
    <t xml:space="preserve">Jeffrey                       </t>
  </si>
  <si>
    <t xml:space="preserve">Tobar                         </t>
  </si>
  <si>
    <t xml:space="preserve">Vezikov                       </t>
  </si>
  <si>
    <t xml:space="preserve">Klauss                        </t>
  </si>
  <si>
    <t xml:space="preserve">Wassan                        </t>
  </si>
  <si>
    <t xml:space="preserve">Talib Hussain                 </t>
  </si>
  <si>
    <t xml:space="preserve">Westberry                     </t>
  </si>
  <si>
    <t xml:space="preserve">Russell                       </t>
  </si>
  <si>
    <t xml:space="preserve">Westfall                      </t>
  </si>
  <si>
    <t xml:space="preserve">Wilkinson                     </t>
  </si>
  <si>
    <t xml:space="preserve">Wubie                         </t>
  </si>
  <si>
    <t xml:space="preserve">Hermala                       </t>
  </si>
  <si>
    <t xml:space="preserve">Yarber                        </t>
  </si>
  <si>
    <t xml:space="preserve">Charlotte                     </t>
  </si>
  <si>
    <t xml:space="preserve">York                          </t>
  </si>
  <si>
    <t xml:space="preserve">Young                         </t>
  </si>
  <si>
    <t xml:space="preserve">Ashleigh                      </t>
  </si>
  <si>
    <t xml:space="preserve">Zech                          </t>
  </si>
  <si>
    <t xml:space="preserve">Avery                         </t>
  </si>
  <si>
    <t xml:space="preserve">Zhao                          </t>
  </si>
  <si>
    <t xml:space="preserve">Yiting                        </t>
  </si>
  <si>
    <t xml:space="preserve">ya269289@ucf.edu                                                      </t>
  </si>
  <si>
    <t xml:space="preserve">os765357@ucf.edu                                                      </t>
  </si>
  <si>
    <t xml:space="preserve">re365494@ucf.edu                                                      </t>
  </si>
  <si>
    <t xml:space="preserve">dy342047@ucf.edu                                                      </t>
  </si>
  <si>
    <t xml:space="preserve">kh059535@ucf.edu                                                      </t>
  </si>
  <si>
    <t xml:space="preserve">ch367356@ucf.edu                                                      </t>
  </si>
  <si>
    <t xml:space="preserve">da138965@ucf.edu                                                      </t>
  </si>
  <si>
    <t xml:space="preserve">az955310@ucf.edu                                                      </t>
  </si>
  <si>
    <t xml:space="preserve">kr155914@ucf.edu                                                      </t>
  </si>
  <si>
    <t xml:space="preserve">si485143@ucf.edu                                                      </t>
  </si>
  <si>
    <t xml:space="preserve">ni961865@ucf.edu                                                      </t>
  </si>
  <si>
    <t xml:space="preserve">me718038@ucf.edu                                                      </t>
  </si>
  <si>
    <t xml:space="preserve">ma369510@ucf.edu                                                      </t>
  </si>
  <si>
    <t xml:space="preserve">vi061473@ucf.edu                                                      </t>
  </si>
  <si>
    <t xml:space="preserve">va256084@ucf.edu                                                      </t>
  </si>
  <si>
    <t xml:space="preserve">da710482@ucf.edu                                                      </t>
  </si>
  <si>
    <t xml:space="preserve">is256869@ucf.edu                                                      </t>
  </si>
  <si>
    <t xml:space="preserve">di393552@ucf.edu                                                      </t>
  </si>
  <si>
    <t xml:space="preserve">lu954589@ucf.edu                                                      </t>
  </si>
  <si>
    <t xml:space="preserve">ca804831@ucf.edu                                                      </t>
  </si>
  <si>
    <t xml:space="preserve">za548668@ucf.edu                                                      </t>
  </si>
  <si>
    <t xml:space="preserve">is766594@ucf.edu                                                      </t>
  </si>
  <si>
    <t xml:space="preserve">ar538792@ucf.edu                                                      </t>
  </si>
  <si>
    <t xml:space="preserve">so353686@ucf.edu                                                      </t>
  </si>
  <si>
    <t xml:space="preserve">jo603784@ucf.edu                                                      </t>
  </si>
  <si>
    <t xml:space="preserve">ad498835@ucf.edu                                                      </t>
  </si>
  <si>
    <t xml:space="preserve">me538048@ucf.edu                                                      </t>
  </si>
  <si>
    <t xml:space="preserve">an806081@ucf.edu                                                      </t>
  </si>
  <si>
    <t xml:space="preserve">el130869@ucf.edu                                                      </t>
  </si>
  <si>
    <t xml:space="preserve">la933188@ucf.edu                                                      </t>
  </si>
  <si>
    <t xml:space="preserve">mu104301@ucf.edu                                                      </t>
  </si>
  <si>
    <t xml:space="preserve">fr404437@ucf.edu                                                      </t>
  </si>
  <si>
    <t xml:space="preserve">st500690@ucf.edu                                                      </t>
  </si>
  <si>
    <t xml:space="preserve">ga391009@ucf.edu                                                      </t>
  </si>
  <si>
    <t xml:space="preserve">gi458777@ucf.edu                                                      </t>
  </si>
  <si>
    <t xml:space="preserve">al778451@ucf.edu                                                      </t>
  </si>
  <si>
    <t xml:space="preserve">na846748@ucf.edu                                                      </t>
  </si>
  <si>
    <t xml:space="preserve">ca642522@ucf.edu                                                      </t>
  </si>
  <si>
    <t xml:space="preserve">an402647@ucf.edu                                                      </t>
  </si>
  <si>
    <t xml:space="preserve">ez838206@ucf.edu                                                      </t>
  </si>
  <si>
    <t xml:space="preserve">jo666107@ucf.edu                                                      </t>
  </si>
  <si>
    <t xml:space="preserve">ca673258@ucf.edu                                                      </t>
  </si>
  <si>
    <t xml:space="preserve">ha944657@ucf.edu                                                      </t>
  </si>
  <si>
    <t xml:space="preserve">jo908628@ucf.edu                                                      </t>
  </si>
  <si>
    <t xml:space="preserve">ad857857@ucf.edu                                                      </t>
  </si>
  <si>
    <t xml:space="preserve">iv522252@ucf.edu                                                      </t>
  </si>
  <si>
    <t xml:space="preserve">wa155997@ucf.edu                                                      </t>
  </si>
  <si>
    <t xml:space="preserve">ga098411@ucf.edu                                                      </t>
  </si>
  <si>
    <t xml:space="preserve">is907065@ucf.edu                                                      </t>
  </si>
  <si>
    <t xml:space="preserve">ad488614@ucf.edu                                                      </t>
  </si>
  <si>
    <t xml:space="preserve">co688233@ucf.edu                                                      </t>
  </si>
  <si>
    <t xml:space="preserve">la578408@ucf.edu                                                      </t>
  </si>
  <si>
    <t xml:space="preserve">re858446@ucf.edu                                                      </t>
  </si>
  <si>
    <t xml:space="preserve">sy476077@ucf.edu                                                      </t>
  </si>
  <si>
    <t xml:space="preserve">pa653789@ucf.edu                                                      </t>
  </si>
  <si>
    <t xml:space="preserve">br601384@ucf.edu                                                      </t>
  </si>
  <si>
    <t xml:space="preserve">an157602@ucf.edu                                                      </t>
  </si>
  <si>
    <t xml:space="preserve">om941155@ucf.edu                                                      </t>
  </si>
  <si>
    <t xml:space="preserve">ma314297@ucf.edu                                                      </t>
  </si>
  <si>
    <t xml:space="preserve">da720526@ucf.edu                                                      </t>
  </si>
  <si>
    <t xml:space="preserve">lu172621@ucf.edu                                                      </t>
  </si>
  <si>
    <t xml:space="preserve">cr457776@ucf.edu                                                      </t>
  </si>
  <si>
    <t xml:space="preserve">ri650007@ucf.edu                                                      </t>
  </si>
  <si>
    <t xml:space="preserve">re710715@ucf.edu                                                      </t>
  </si>
  <si>
    <t xml:space="preserve">al197255@ucf.edu                                                      </t>
  </si>
  <si>
    <t xml:space="preserve">sa090584@ucf.edu                                                      </t>
  </si>
  <si>
    <t xml:space="preserve">fe576295@ucf.edu                                                      </t>
  </si>
  <si>
    <t xml:space="preserve">na912774@ucf.edu                                                      </t>
  </si>
  <si>
    <t xml:space="preserve">je695047@ucf.edu                                                      </t>
  </si>
  <si>
    <t xml:space="preserve">ch273023@ucf.edu                                                      </t>
  </si>
  <si>
    <t xml:space="preserve">sa416355@ucf.edu                                                      </t>
  </si>
  <si>
    <t xml:space="preserve">ki544029@ucf.edu                                                      </t>
  </si>
  <si>
    <t xml:space="preserve">ra494280@ucf.edu                                                      </t>
  </si>
  <si>
    <t xml:space="preserve">al843879@ucf.edu                                                      </t>
  </si>
  <si>
    <t xml:space="preserve">claudio@ucf.edu                                                       </t>
  </si>
  <si>
    <t xml:space="preserve">ro892648@ucf.edu                                                      </t>
  </si>
  <si>
    <t xml:space="preserve">ma357312@ucf.edu                                                      </t>
  </si>
  <si>
    <t xml:space="preserve">al107219@ucf.edu                                                      </t>
  </si>
  <si>
    <t xml:space="preserve">mi684835@ucf.edu                                                      </t>
  </si>
  <si>
    <t xml:space="preserve">sh704875@ucf.edu                                                      </t>
  </si>
  <si>
    <t xml:space="preserve">fl046033@ucf.edu                                                      </t>
  </si>
  <si>
    <t xml:space="preserve">ni954596@ucf.edu                                                      </t>
  </si>
  <si>
    <t xml:space="preserve">pa584787@ucf.edu                                                      </t>
  </si>
  <si>
    <t xml:space="preserve">al721213@ucf.edu                                                      </t>
  </si>
  <si>
    <t xml:space="preserve">ch333377@ucf.edu                                                      </t>
  </si>
  <si>
    <t xml:space="preserve">ke979407@ucf.edu                                                      </t>
  </si>
  <si>
    <t xml:space="preserve">re502967@ucf.edu                                                      </t>
  </si>
  <si>
    <t xml:space="preserve">rh031296@ucf.edu                                                      </t>
  </si>
  <si>
    <t xml:space="preserve">em798456@ucf.edu                                                      </t>
  </si>
  <si>
    <t xml:space="preserve">ja572562@ucf.edu                                                      </t>
  </si>
  <si>
    <t xml:space="preserve">ni560102@ucf.edu                                                      </t>
  </si>
  <si>
    <t xml:space="preserve">is252400@ucf.edu                                                      </t>
  </si>
  <si>
    <t xml:space="preserve">ur646919@ucf.edu                                                      </t>
  </si>
  <si>
    <t xml:space="preserve">ch362845@ucf.edu                                                      </t>
  </si>
  <si>
    <t xml:space="preserve">li842004@ucf.edu                                                      </t>
  </si>
  <si>
    <t xml:space="preserve">mo578524@ucf.edu                                                      </t>
  </si>
  <si>
    <t xml:space="preserve">ha465163@ucf.edu                                                      </t>
  </si>
  <si>
    <t xml:space="preserve">da931804@ucf.edu                                                      </t>
  </si>
  <si>
    <t xml:space="preserve">al100994@ucf.edu                                                      </t>
  </si>
  <si>
    <t xml:space="preserve">ma200906@ucf.edu                                                      </t>
  </si>
  <si>
    <t xml:space="preserve">br923415@ucf.edu                                                      </t>
  </si>
  <si>
    <t xml:space="preserve">ai209567@ucf.edu                                                      </t>
  </si>
  <si>
    <t xml:space="preserve">do493118@ucf.edu                                                      </t>
  </si>
  <si>
    <t xml:space="preserve">an050820@ucf.edu                                                      </t>
  </si>
  <si>
    <t xml:space="preserve">mu751184@ucf.edu                                                      </t>
  </si>
  <si>
    <t xml:space="preserve">ch205257@ucf.edu                                                      </t>
  </si>
  <si>
    <t xml:space="preserve">ha758189@ucf.edu                                                      </t>
  </si>
  <si>
    <t xml:space="preserve">al711839@ucf.edu                                                      </t>
  </si>
  <si>
    <t xml:space="preserve">an677815@ucf.edu                                                      </t>
  </si>
  <si>
    <t xml:space="preserve">br146588@ucf.edu                                                      </t>
  </si>
  <si>
    <t xml:space="preserve">sa462450@ucf.edu                                                      </t>
  </si>
  <si>
    <t xml:space="preserve">ja536606@ucf.edu                                                      </t>
  </si>
  <si>
    <t xml:space="preserve">ga919064@ucf.edu                                                      </t>
  </si>
  <si>
    <t xml:space="preserve">le561872@ucf.edu                                                      </t>
  </si>
  <si>
    <t xml:space="preserve">an798263@ucf.edu                                                      </t>
  </si>
  <si>
    <t xml:space="preserve">br999511@ucf.edu                                                      </t>
  </si>
  <si>
    <t xml:space="preserve">ti025888@ucf.edu                                                      </t>
  </si>
  <si>
    <t xml:space="preserve">em893381@ucf.edu                                                      </t>
  </si>
  <si>
    <t xml:space="preserve">ma696509@ucf.edu                                                      </t>
  </si>
  <si>
    <t xml:space="preserve">se714276@ucf.edu                                                      </t>
  </si>
  <si>
    <t xml:space="preserve">pa758120@ucf.edu                                                      </t>
  </si>
  <si>
    <t xml:space="preserve">sh069595@ucf.edu                                                      </t>
  </si>
  <si>
    <t xml:space="preserve">ka375528@ucf.edu                                                      </t>
  </si>
  <si>
    <t xml:space="preserve">ka199411@ucf.edu                                                      </t>
  </si>
  <si>
    <t xml:space="preserve">al489548@ucf.edu                                                      </t>
  </si>
  <si>
    <t xml:space="preserve">an856047@ucf.edu                                                      </t>
  </si>
  <si>
    <t xml:space="preserve">ch478628@ucf.edu                                                      </t>
  </si>
  <si>
    <t xml:space="preserve">sy272130@ucf.edu                                                      </t>
  </si>
  <si>
    <t xml:space="preserve">ry511154@ucf.edu                                                      </t>
  </si>
  <si>
    <t xml:space="preserve">ca231564@ucf.edu                                                      </t>
  </si>
  <si>
    <t xml:space="preserve">ga955026@ucf.edu                                                      </t>
  </si>
  <si>
    <t xml:space="preserve">vi003834@ucf.edu                                                      </t>
  </si>
  <si>
    <t xml:space="preserve">li889374@ucf.edu                                                      </t>
  </si>
  <si>
    <t xml:space="preserve">ho977408@ucf.edu                                                      </t>
  </si>
  <si>
    <t xml:space="preserve">st406645@ucf.edu                                                      </t>
  </si>
  <si>
    <t xml:space="preserve">qy370075@ucf.edu                                                      </t>
  </si>
  <si>
    <t xml:space="preserve">fa296940@ucf.edu                                                      </t>
  </si>
  <si>
    <t xml:space="preserve">ja680548@ucf.edu                                                      </t>
  </si>
  <si>
    <t xml:space="preserve">de112340@ucf.edu                                                      </t>
  </si>
  <si>
    <t xml:space="preserve">ka386276@ucf.edu                                                      </t>
  </si>
  <si>
    <t xml:space="preserve">di362312@ucf.edu                                                      </t>
  </si>
  <si>
    <t xml:space="preserve">ga521517@ucf.edu                                                      </t>
  </si>
  <si>
    <t xml:space="preserve">os978734@ucf.edu                                                      </t>
  </si>
  <si>
    <t xml:space="preserve">au636315@ucf.edu                                                      </t>
  </si>
  <si>
    <t xml:space="preserve">mi415606@ucf.edu                                                      </t>
  </si>
  <si>
    <t xml:space="preserve">jo931661@ucf.edu                                                      </t>
  </si>
  <si>
    <t xml:space="preserve">be426901@ucf.edu                                                      </t>
  </si>
  <si>
    <t xml:space="preserve">le620260@ucf.edu                                                      </t>
  </si>
  <si>
    <t xml:space="preserve">da979579@ucf.edu                                                      </t>
  </si>
  <si>
    <t xml:space="preserve">la672756@ucf.edu                                                      </t>
  </si>
  <si>
    <t xml:space="preserve">br382833@ucf.edu                                                      </t>
  </si>
  <si>
    <t xml:space="preserve">sh078884@ucf.edu                                                      </t>
  </si>
  <si>
    <t xml:space="preserve">lo684521@ucf.edu                                                      </t>
  </si>
  <si>
    <t xml:space="preserve">ya732936@ucf.edu                                                      </t>
  </si>
  <si>
    <t xml:space="preserve">na813483@ucf.edu                                                      </t>
  </si>
  <si>
    <t xml:space="preserve">al731090@ucf.edu                                                      </t>
  </si>
  <si>
    <t xml:space="preserve">ka382890@ucf.edu                                                      </t>
  </si>
  <si>
    <t xml:space="preserve">is677970@ucf.edu                                                      </t>
  </si>
  <si>
    <t xml:space="preserve">ta490216@ucf.edu                                                      </t>
  </si>
  <si>
    <t xml:space="preserve">mi689561@ucf.edu                                                      </t>
  </si>
  <si>
    <t xml:space="preserve">ai968947@ucf.edu                                                      </t>
  </si>
  <si>
    <t xml:space="preserve">fa672252@ucf.edu                                                      </t>
  </si>
  <si>
    <t xml:space="preserve">je184557@ucf.edu                                                      </t>
  </si>
  <si>
    <t xml:space="preserve">na147039@ucf.edu                                                      </t>
  </si>
  <si>
    <t xml:space="preserve">ha236641@ucf.edu                                                      </t>
  </si>
  <si>
    <t xml:space="preserve">dy380686@ucf.edu                                                      </t>
  </si>
  <si>
    <t xml:space="preserve">da824680@ucf.edu                                                      </t>
  </si>
  <si>
    <t xml:space="preserve">no154723@ucf.edu                                                      </t>
  </si>
  <si>
    <t xml:space="preserve">ja536897@ucf.edu                                                      </t>
  </si>
  <si>
    <t xml:space="preserve">ab800000@ucf.edu                                                      </t>
  </si>
  <si>
    <t xml:space="preserve">ca462331@ucf.edu                                                      </t>
  </si>
  <si>
    <t xml:space="preserve">mo305424@ucf.edu                                                      </t>
  </si>
  <si>
    <t xml:space="preserve">ph474713@ucf.edu                                                      </t>
  </si>
  <si>
    <t xml:space="preserve">ma144170@ucf.edu                                                      </t>
  </si>
  <si>
    <t xml:space="preserve">ai848203@ucf.edu                                                      </t>
  </si>
  <si>
    <t xml:space="preserve">la558912@ucf.edu                                                      </t>
  </si>
  <si>
    <t xml:space="preserve">ma403657@ucf.edu                                                      </t>
  </si>
  <si>
    <t xml:space="preserve">ma465595@ucf.edu                                                      </t>
  </si>
  <si>
    <t xml:space="preserve">ky184244@ucf.edu                                                      </t>
  </si>
  <si>
    <t xml:space="preserve">ky092436@ucf.edu                                                      </t>
  </si>
  <si>
    <t xml:space="preserve">pa442813@ucf.edu                                                      </t>
  </si>
  <si>
    <t xml:space="preserve">sy718120@ucf.edu                                                      </t>
  </si>
  <si>
    <t xml:space="preserve">mo859884@ucf.edu                                                      </t>
  </si>
  <si>
    <t xml:space="preserve">li477834@ucf.edu                                                      </t>
  </si>
  <si>
    <t xml:space="preserve">ka359294@ucf.edu                                                      </t>
  </si>
  <si>
    <t xml:space="preserve">ta172530@ucf.edu                                                      </t>
  </si>
  <si>
    <t xml:space="preserve">ch914115@ucf.edu                                                      </t>
  </si>
  <si>
    <t xml:space="preserve">is076062@ucf.edu                                                      </t>
  </si>
  <si>
    <t xml:space="preserve">ka348426@ucf.edu                                                      </t>
  </si>
  <si>
    <t xml:space="preserve">an985756@ucf.edu                                                      </t>
  </si>
  <si>
    <t xml:space="preserve">na755035@ucf.edu                                                      </t>
  </si>
  <si>
    <t xml:space="preserve">pa328564@ucf.edu                                                      </t>
  </si>
  <si>
    <t xml:space="preserve">ma244246@ucf.edu                                                      </t>
  </si>
  <si>
    <t xml:space="preserve">es121811@ucf.edu                                                      </t>
  </si>
  <si>
    <t xml:space="preserve">ro201904@ucf.edu                                                      </t>
  </si>
  <si>
    <t xml:space="preserve">la567614@ucf.edu                                                      </t>
  </si>
  <si>
    <t xml:space="preserve">ja084450@ucf.edu                                                      </t>
  </si>
  <si>
    <t xml:space="preserve">vi954200@ucf.edu                                                      </t>
  </si>
  <si>
    <t xml:space="preserve">he564919@ucf.edu                                                      </t>
  </si>
  <si>
    <t xml:space="preserve">je559092@ucf.edu                                                      </t>
  </si>
  <si>
    <t xml:space="preserve">ni569485@ucf.edu                                                      </t>
  </si>
  <si>
    <t xml:space="preserve">se400687@ucf.edu                                                      </t>
  </si>
  <si>
    <t xml:space="preserve">an416156@ucf.edu                                                      </t>
  </si>
  <si>
    <t xml:space="preserve">va304219@ucf.edu                                                      </t>
  </si>
  <si>
    <t xml:space="preserve">me999557@ucf.edu                                                      </t>
  </si>
  <si>
    <t xml:space="preserve">ji293705@ucf.edu                                                      </t>
  </si>
  <si>
    <t xml:space="preserve">ka497932@ucf.edu                                                      </t>
  </si>
  <si>
    <t xml:space="preserve">mc644714@ucf.edu                                                      </t>
  </si>
  <si>
    <t xml:space="preserve">ry985468@ucf.edu                                                      </t>
  </si>
  <si>
    <t xml:space="preserve">ty455853@ucf.edu                                                      </t>
  </si>
  <si>
    <t xml:space="preserve">ju084914@ucf.edu                                                      </t>
  </si>
  <si>
    <t xml:space="preserve">ma165482@ucf.edu                                                      </t>
  </si>
  <si>
    <t xml:space="preserve">ba674014@ucf.edu                                                      </t>
  </si>
  <si>
    <t xml:space="preserve">ga212727@ucf.edu                                                      </t>
  </si>
  <si>
    <t xml:space="preserve">di798855@ucf.edu                                                      </t>
  </si>
  <si>
    <t xml:space="preserve">za031302@ucf.edu                                                      </t>
  </si>
  <si>
    <t xml:space="preserve">th528398@ucf.edu                                                      </t>
  </si>
  <si>
    <t xml:space="preserve">br242361@ucf.edu                                                      </t>
  </si>
  <si>
    <t xml:space="preserve">li653893@ucf.edu                                                      </t>
  </si>
  <si>
    <t xml:space="preserve">an542068@ucf.edu                                                      </t>
  </si>
  <si>
    <t xml:space="preserve">ha720031@ucf.edu                                                      </t>
  </si>
  <si>
    <t xml:space="preserve">ma193853@ucf.edu                                                      </t>
  </si>
  <si>
    <t xml:space="preserve">za925490@ucf.edu                                                      </t>
  </si>
  <si>
    <t xml:space="preserve">ju948091@ucf.edu                                                      </t>
  </si>
  <si>
    <t xml:space="preserve">sh694449@ucf.edu                                                      </t>
  </si>
  <si>
    <t xml:space="preserve">ca812508@ucf.edu                                                      </t>
  </si>
  <si>
    <t xml:space="preserve">me010402@ucf.edu                                                      </t>
  </si>
  <si>
    <t xml:space="preserve">he780601@ucf.edu                                                      </t>
  </si>
  <si>
    <t xml:space="preserve">ri057090@ucf.edu                                                      </t>
  </si>
  <si>
    <t xml:space="preserve">ng695108@ucf.edu                                                      </t>
  </si>
  <si>
    <t xml:space="preserve">as545994@ucf.edu                                                      </t>
  </si>
  <si>
    <t xml:space="preserve">em208288@ucf.edu                                                      </t>
  </si>
  <si>
    <t xml:space="preserve">em356609@ucf.edu                                                      </t>
  </si>
  <si>
    <t xml:space="preserve">um306992@ucf.edu                                                      </t>
  </si>
  <si>
    <t xml:space="preserve">fa452556@ucf.edu                                                      </t>
  </si>
  <si>
    <t xml:space="preserve">jo527026@ucf.edu                                                      </t>
  </si>
  <si>
    <t xml:space="preserve">ka560745@ucf.edu                                                      </t>
  </si>
  <si>
    <t xml:space="preserve">av980052@ucf.edu                                                      </t>
  </si>
  <si>
    <t xml:space="preserve">ariyan@ucf.edu                                                        </t>
  </si>
  <si>
    <t xml:space="preserve">pe162287@ucf.edu                                                      </t>
  </si>
  <si>
    <t xml:space="preserve">el663598@ucf.edu                                                      </t>
  </si>
  <si>
    <t xml:space="preserve">lu991137@ucf.edu                                                      </t>
  </si>
  <si>
    <t xml:space="preserve">br690925@ucf.edu                                                      </t>
  </si>
  <si>
    <t xml:space="preserve">va801578@ucf.edu                                                      </t>
  </si>
  <si>
    <t xml:space="preserve">an748527@ucf.edu                                                      </t>
  </si>
  <si>
    <t xml:space="preserve">al481133@ucf.edu                                                      </t>
  </si>
  <si>
    <t xml:space="preserve">ro209509@ucf.edu                                                      </t>
  </si>
  <si>
    <t xml:space="preserve">so861584@ucf.edu                                                      </t>
  </si>
  <si>
    <t xml:space="preserve">an530233@ucf.edu                                                      </t>
  </si>
  <si>
    <t xml:space="preserve">mi809194@ucf.edu                                                      </t>
  </si>
  <si>
    <t xml:space="preserve">ka500089@ucf.edu                                                      </t>
  </si>
  <si>
    <t xml:space="preserve">ma349803@ucf.edu                                                      </t>
  </si>
  <si>
    <t xml:space="preserve">ja993286@ucf.edu                                                      </t>
  </si>
  <si>
    <t xml:space="preserve">ow911706@ucf.edu                                                      </t>
  </si>
  <si>
    <t xml:space="preserve">ja429971@ucf.edu                                                      </t>
  </si>
  <si>
    <t xml:space="preserve">el502313@ucf.edu                                                      </t>
  </si>
  <si>
    <t xml:space="preserve">be212668@ucf.edu                                                      </t>
  </si>
  <si>
    <t xml:space="preserve">et479987@ucf.edu                                                      </t>
  </si>
  <si>
    <t xml:space="preserve">lu475726@ucf.edu                                                      </t>
  </si>
  <si>
    <t xml:space="preserve">an748574@ucf.edu                                                      </t>
  </si>
  <si>
    <t xml:space="preserve">ca265491@ucf.edu                                                      </t>
  </si>
  <si>
    <t xml:space="preserve">le674782@ucf.edu                                                      </t>
  </si>
  <si>
    <t xml:space="preserve">co757273@ucf.edu                                                      </t>
  </si>
  <si>
    <t xml:space="preserve">sa115392@ucf.edu                                                      </t>
  </si>
  <si>
    <t xml:space="preserve">sa759884@ucf.edu                                                      </t>
  </si>
  <si>
    <t xml:space="preserve">ki340344@ucf.edu                                                      </t>
  </si>
  <si>
    <t xml:space="preserve">em196463@ucf.edu                                                      </t>
  </si>
  <si>
    <t xml:space="preserve">vi586772@ucf.edu                                                      </t>
  </si>
  <si>
    <t xml:space="preserve">me682882@ucf.edu                                                      </t>
  </si>
  <si>
    <t xml:space="preserve">is930785@ucf.edu                                                      </t>
  </si>
  <si>
    <t xml:space="preserve">da210116@ucf.edu                                                      </t>
  </si>
  <si>
    <t xml:space="preserve">ta590182@ucf.edu                                                      </t>
  </si>
  <si>
    <t xml:space="preserve">ed008508@ucf.edu                                                      </t>
  </si>
  <si>
    <t xml:space="preserve">mc266214@ucf.edu                                                      </t>
  </si>
  <si>
    <t xml:space="preserve">ha590513@ucf.edu                                                      </t>
  </si>
  <si>
    <t xml:space="preserve">ha976412@ucf.edu                                                      </t>
  </si>
  <si>
    <t xml:space="preserve">ja228985@ucf.edu                                                      </t>
  </si>
  <si>
    <t xml:space="preserve">ma709428@ucf.edu                                                      </t>
  </si>
  <si>
    <t xml:space="preserve">na661655@ucf.edu                                                      </t>
  </si>
  <si>
    <t xml:space="preserve">si275820@ucf.edu                                                      </t>
  </si>
  <si>
    <t xml:space="preserve">fr838665@ucf.edu                                                      </t>
  </si>
  <si>
    <t xml:space="preserve">gi564935@ucf.edu                                                      </t>
  </si>
  <si>
    <t xml:space="preserve">va985714@ucf.edu                                                      </t>
  </si>
  <si>
    <t xml:space="preserve">lu792071@ucf.edu                                                      </t>
  </si>
  <si>
    <t xml:space="preserve">ky552004@ucf.edu                                                      </t>
  </si>
  <si>
    <t xml:space="preserve">em763214@ucf.edu                                                      </t>
  </si>
  <si>
    <t xml:space="preserve">ma190536@ucf.edu                                                      </t>
  </si>
  <si>
    <t xml:space="preserve">im070844@ucf.edu                                                      </t>
  </si>
  <si>
    <t xml:space="preserve">se036913@ucf.edu                                                      </t>
  </si>
  <si>
    <t xml:space="preserve">ja583455@ucf.edu                                                      </t>
  </si>
  <si>
    <t xml:space="preserve">lu019874@ucf.edu                                                      </t>
  </si>
  <si>
    <t xml:space="preserve">co542155@ucf.edu                                                      </t>
  </si>
  <si>
    <t xml:space="preserve">an681563@ucf.edu                                                      </t>
  </si>
  <si>
    <t xml:space="preserve">vi591639@ucf.edu                                                      </t>
  </si>
  <si>
    <t xml:space="preserve">le914805@ucf.edu                                                      </t>
  </si>
  <si>
    <t xml:space="preserve">ai686226@ucf.edu                                                      </t>
  </si>
  <si>
    <t xml:space="preserve">wa147840@ucf.edu                                                      </t>
  </si>
  <si>
    <t xml:space="preserve">fa505227@ucf.edu                                                      </t>
  </si>
  <si>
    <t xml:space="preserve">an223760@ucf.edu                                                      </t>
  </si>
  <si>
    <t xml:space="preserve">fe888667@ucf.edu                                                      </t>
  </si>
  <si>
    <t xml:space="preserve">ma891251@ucf.edu                                                      </t>
  </si>
  <si>
    <t xml:space="preserve">ja502534@ucf.edu                                                      </t>
  </si>
  <si>
    <t xml:space="preserve">ad750583@ucf.edu                                                      </t>
  </si>
  <si>
    <t xml:space="preserve">mo233156@ucf.edu                                                      </t>
  </si>
  <si>
    <t xml:space="preserve">je286538@ucf.edu                                                      </t>
  </si>
  <si>
    <t xml:space="preserve">au688615@ucf.edu                                                      </t>
  </si>
  <si>
    <t xml:space="preserve">me216295@ucf.edu                                                      </t>
  </si>
  <si>
    <t xml:space="preserve">al456836@ucf.edu                                                      </t>
  </si>
  <si>
    <t xml:space="preserve">ma252241@ucf.edu                                                      </t>
  </si>
  <si>
    <t xml:space="preserve">an784758@ucf.edu                                                      </t>
  </si>
  <si>
    <t xml:space="preserve">ke051754@ucf.edu                                                      </t>
  </si>
  <si>
    <t xml:space="preserve">qu183464@ucf.edu                                                      </t>
  </si>
  <si>
    <t xml:space="preserve">si685784@ucf.edu                                                      </t>
  </si>
  <si>
    <t xml:space="preserve">an385145@ucf.edu                                                      </t>
  </si>
  <si>
    <t xml:space="preserve">na197245@ucf.edu                                                      </t>
  </si>
  <si>
    <t xml:space="preserve">so270881@ucf.edu                                                      </t>
  </si>
  <si>
    <t xml:space="preserve">br993788@ucf.edu                                                      </t>
  </si>
  <si>
    <t xml:space="preserve">ed796833@ucf.edu                                                      </t>
  </si>
  <si>
    <t xml:space="preserve">ne845311@ucf.edu                                                      </t>
  </si>
  <si>
    <t xml:space="preserve">ma977098@ucf.edu                                                      </t>
  </si>
  <si>
    <t xml:space="preserve">da944127@ucf.edu                                                      </t>
  </si>
  <si>
    <t xml:space="preserve">la277935@ucf.edu                                                      </t>
  </si>
  <si>
    <t xml:space="preserve">em114824@ucf.edu                                                      </t>
  </si>
  <si>
    <t xml:space="preserve">an820918@ucf.edu                                                      </t>
  </si>
  <si>
    <t xml:space="preserve">ry569497@ucf.edu                                                      </t>
  </si>
  <si>
    <t xml:space="preserve">ca053429@ucf.edu                                                      </t>
  </si>
  <si>
    <t xml:space="preserve">aa037730@ucf.edu                                                      </t>
  </si>
  <si>
    <t xml:space="preserve">ja203727@ucf.edu                                                      </t>
  </si>
  <si>
    <t xml:space="preserve">gr566994@ucf.edu                                                      </t>
  </si>
  <si>
    <t xml:space="preserve">jo611976@ucf.edu                                                      </t>
  </si>
  <si>
    <t xml:space="preserve">kr943256@ucf.edu                                                      </t>
  </si>
  <si>
    <t xml:space="preserve">ja483435@ucf.edu                                                      </t>
  </si>
  <si>
    <t xml:space="preserve">ma704255@ucf.edu                                                      </t>
  </si>
  <si>
    <t xml:space="preserve">am032028@ucf.edu                                                      </t>
  </si>
  <si>
    <t xml:space="preserve">ky528903@ucf.edu                                                      </t>
  </si>
  <si>
    <t xml:space="preserve">th379642@ucf.edu                                                      </t>
  </si>
  <si>
    <t xml:space="preserve">jo521715@ucf.edu                                                      </t>
  </si>
  <si>
    <t xml:space="preserve">em919882@ucf.edu                                                      </t>
  </si>
  <si>
    <t xml:space="preserve">gi290538@ucf.edu                                                      </t>
  </si>
  <si>
    <t xml:space="preserve">ni030954@ucf.edu                                                      </t>
  </si>
  <si>
    <t xml:space="preserve">al735678@ucf.edu                                                      </t>
  </si>
  <si>
    <t xml:space="preserve">da409299@ucf.edu                                                      </t>
  </si>
  <si>
    <t xml:space="preserve">ja348573@ucf.edu                                                      </t>
  </si>
  <si>
    <t xml:space="preserve">se781478@ucf.edu                                                      </t>
  </si>
  <si>
    <t xml:space="preserve">ja799504@ucf.edu                                                      </t>
  </si>
  <si>
    <t xml:space="preserve">ga872036@ucf.edu                                                      </t>
  </si>
  <si>
    <t xml:space="preserve">jo359376@ucf.edu                                                      </t>
  </si>
  <si>
    <t xml:space="preserve">ma281842@ucf.edu                                                      </t>
  </si>
  <si>
    <t xml:space="preserve">ja058603@ucf.edu                                                      </t>
  </si>
  <si>
    <t xml:space="preserve">ma078908@ucf.edu                                                      </t>
  </si>
  <si>
    <t xml:space="preserve">er271207@ucf.edu                                                      </t>
  </si>
  <si>
    <t xml:space="preserve">ma130749@ucf.edu                                                      </t>
  </si>
  <si>
    <t xml:space="preserve">ab435348@ucf.edu                                                      </t>
  </si>
  <si>
    <t xml:space="preserve">je978685@ucf.edu                                                      </t>
  </si>
  <si>
    <t xml:space="preserve">al112253@ucf.edu                                                      </t>
  </si>
  <si>
    <t xml:space="preserve">an195347@ucf.edu                                                      </t>
  </si>
  <si>
    <t xml:space="preserve">al205799@ucf.edu                                                      </t>
  </si>
  <si>
    <t xml:space="preserve">da753529@ucf.edu                                                      </t>
  </si>
  <si>
    <t xml:space="preserve">et816647@ucf.edu                                                      </t>
  </si>
  <si>
    <t xml:space="preserve">ja137907@ucf.edu                                                      </t>
  </si>
  <si>
    <t xml:space="preserve">et863893@ucf.edu                                                      </t>
  </si>
  <si>
    <t xml:space="preserve">he882523@ucf.edu                                                      </t>
  </si>
  <si>
    <t xml:space="preserve">br139838@ucf.edu                                                      </t>
  </si>
  <si>
    <t xml:space="preserve">ol373478@ucf.edu                                                      </t>
  </si>
  <si>
    <t xml:space="preserve">lu297853@ucf.edu                                                      </t>
  </si>
  <si>
    <t xml:space="preserve">et493529@ucf.edu                                                      </t>
  </si>
  <si>
    <t xml:space="preserve">za549259@ucf.edu                                                      </t>
  </si>
  <si>
    <t xml:space="preserve">ru079090@ucf.edu                                                      </t>
  </si>
  <si>
    <t xml:space="preserve">ja705353@ucf.edu                                                      </t>
  </si>
  <si>
    <t xml:space="preserve">ar042660@ucf.edu                                                      </t>
  </si>
  <si>
    <t xml:space="preserve">ke497032@ucf.edu                                                      </t>
  </si>
  <si>
    <t xml:space="preserve">kh130995@ucf.edu                                                      </t>
  </si>
  <si>
    <t xml:space="preserve">ma822277@ucf.edu                                                      </t>
  </si>
  <si>
    <t xml:space="preserve">ry832215@ucf.edu                                                      </t>
  </si>
  <si>
    <t xml:space="preserve">ce317209@ucf.edu                                                      </t>
  </si>
  <si>
    <t xml:space="preserve">ai161586@ucf.edu                                                      </t>
  </si>
  <si>
    <t xml:space="preserve">ta103430@ucf.edu                                                      </t>
  </si>
  <si>
    <t xml:space="preserve">ro230323@ucf.edu                                                      </t>
  </si>
  <si>
    <t xml:space="preserve">ty809415@ucf.edu                                                      </t>
  </si>
  <si>
    <t xml:space="preserve">la388666@ucf.edu                                                      </t>
  </si>
  <si>
    <t xml:space="preserve">ev069769@ucf.edu                                                      </t>
  </si>
  <si>
    <t xml:space="preserve">ab748307@ucf.edu                                                      </t>
  </si>
  <si>
    <t xml:space="preserve">ha202107@ucf.edu                                                      </t>
  </si>
  <si>
    <t xml:space="preserve">ry661149@ucf.edu                                                      </t>
  </si>
  <si>
    <t xml:space="preserve">am076575@ucf.edu                                                      </t>
  </si>
  <si>
    <t xml:space="preserve">sa990323@ucf.edu                                                      </t>
  </si>
  <si>
    <t xml:space="preserve">hu513913@ucf.edu                                                      </t>
  </si>
  <si>
    <t xml:space="preserve">br069143@ucf.edu                                                      </t>
  </si>
  <si>
    <t xml:space="preserve">ke283345@ucf.edu                                                      </t>
  </si>
  <si>
    <t xml:space="preserve">ry357071@ucf.edu                                                      </t>
  </si>
  <si>
    <t xml:space="preserve">lu848823@ucf.edu                                                      </t>
  </si>
  <si>
    <t xml:space="preserve">fa776511@ucf.edu                                                      </t>
  </si>
  <si>
    <t xml:space="preserve">za587790@ucf.edu                                                      </t>
  </si>
  <si>
    <t xml:space="preserve">vcaceres@ucf.edu                                                      </t>
  </si>
  <si>
    <t xml:space="preserve">ro056445@ucf.edu                                                      </t>
  </si>
  <si>
    <t xml:space="preserve">ca357699@ucf.edu                                                      </t>
  </si>
  <si>
    <t xml:space="preserve">ma125973@ucf.edu                                                      </t>
  </si>
  <si>
    <t xml:space="preserve">em627683@ucf.edu                                                      </t>
  </si>
  <si>
    <t xml:space="preserve">lu163704@ucf.edu                                                      </t>
  </si>
  <si>
    <t xml:space="preserve">na808007@ucf.edu                                                      </t>
  </si>
  <si>
    <t xml:space="preserve">mi992308@ucf.edu                                                      </t>
  </si>
  <si>
    <t xml:space="preserve">la444337@ucf.edu                                                      </t>
  </si>
  <si>
    <t xml:space="preserve">vi271056@ucf.edu                                                      </t>
  </si>
  <si>
    <t xml:space="preserve">ma458628@ucf.edu                                                      </t>
  </si>
  <si>
    <t xml:space="preserve">jo914325@ucf.edu                                                      </t>
  </si>
  <si>
    <t xml:space="preserve">al657406@ucf.edu                                                      </t>
  </si>
  <si>
    <t xml:space="preserve">da020359@ucf.edu                                                      </t>
  </si>
  <si>
    <t xml:space="preserve">is996002@ucf.edu                                                      </t>
  </si>
  <si>
    <t xml:space="preserve">br231759@ucf.edu                                                      </t>
  </si>
  <si>
    <t xml:space="preserve">xa802909@ucf.edu                                                      </t>
  </si>
  <si>
    <t xml:space="preserve">pa945482@ucf.edu                                                      </t>
  </si>
  <si>
    <t xml:space="preserve">ja886424@ucf.edu                                                      </t>
  </si>
  <si>
    <t xml:space="preserve">co838314@ucf.edu                                                      </t>
  </si>
  <si>
    <t xml:space="preserve">dy267927@ucf.edu                                                      </t>
  </si>
  <si>
    <t xml:space="preserve">jo118474@ucf.edu                                                      </t>
  </si>
  <si>
    <t xml:space="preserve">ry282983@ucf.edu                                                      </t>
  </si>
  <si>
    <t xml:space="preserve">li108000@ucf.edu                                                      </t>
  </si>
  <si>
    <t xml:space="preserve">lu547796@ucf.edu                                                      </t>
  </si>
  <si>
    <t xml:space="preserve">ma786358@ucf.edu                                                      </t>
  </si>
  <si>
    <t xml:space="preserve">su037384@ucf.edu                                                      </t>
  </si>
  <si>
    <t xml:space="preserve">na119083@ucf.edu                                                      </t>
  </si>
  <si>
    <t xml:space="preserve">wi506445@ucf.edu                                                      </t>
  </si>
  <si>
    <t xml:space="preserve">ad643868@ucf.edu                                                      </t>
  </si>
  <si>
    <t xml:space="preserve">ho445402@ucf.edu                                                      </t>
  </si>
  <si>
    <t xml:space="preserve">ge516123@ucf.edu                                                      </t>
  </si>
  <si>
    <t xml:space="preserve">ky780095@ucf.edu                                                      </t>
  </si>
  <si>
    <t xml:space="preserve">cl771104@ucf.edu                                                      </t>
  </si>
  <si>
    <t xml:space="preserve">an069264@ucf.edu                                                      </t>
  </si>
  <si>
    <t xml:space="preserve">ja525366@ucf.edu                                                      </t>
  </si>
  <si>
    <t xml:space="preserve">ly636087@ucf.edu                                                      </t>
  </si>
  <si>
    <t xml:space="preserve">lu462813@ucf.edu                                                      </t>
  </si>
  <si>
    <t xml:space="preserve">qu520800@ucf.edu                                                      </t>
  </si>
  <si>
    <t xml:space="preserve">ma452621@ucf.edu                                                      </t>
  </si>
  <si>
    <t xml:space="preserve">lu727584@ucf.edu                                                      </t>
  </si>
  <si>
    <t xml:space="preserve">ka685782@ucf.edu                                                      </t>
  </si>
  <si>
    <t xml:space="preserve">jo448763@ucf.edu                                                      </t>
  </si>
  <si>
    <t xml:space="preserve">ma535091@ucf.edu                                                      </t>
  </si>
  <si>
    <t xml:space="preserve">jo461440@ucf.edu                                                      </t>
  </si>
  <si>
    <t xml:space="preserve">da303205@ucf.edu                                                      </t>
  </si>
  <si>
    <t xml:space="preserve">ve643568@ucf.edu                                                      </t>
  </si>
  <si>
    <t xml:space="preserve">qu488285@ucf.edu                                                      </t>
  </si>
  <si>
    <t xml:space="preserve">ch460970@ucf.edu                                                      </t>
  </si>
  <si>
    <t xml:space="preserve">ta528744@ucf.edu                                                      </t>
  </si>
  <si>
    <t xml:space="preserve">do652775@ucf.edu                                                      </t>
  </si>
  <si>
    <t xml:space="preserve">je794233@ucf.edu                                                      </t>
  </si>
  <si>
    <t xml:space="preserve">sh984613@ucf.edu                                                      </t>
  </si>
  <si>
    <t xml:space="preserve">sa687735@ucf.edu                                                      </t>
  </si>
  <si>
    <t xml:space="preserve">ga236774@ucf.edu                                                      </t>
  </si>
  <si>
    <t xml:space="preserve">em401322@ucf.edu                                                      </t>
  </si>
  <si>
    <t xml:space="preserve">ga863648@ucf.edu                                                      </t>
  </si>
  <si>
    <t xml:space="preserve">au481075@ucf.edu                                                      </t>
  </si>
  <si>
    <t xml:space="preserve">da712093@ucf.edu                                                      </t>
  </si>
  <si>
    <t xml:space="preserve">ka136139@ucf.edu                                                      </t>
  </si>
  <si>
    <t xml:space="preserve">ju434579@ucf.edu                                                      </t>
  </si>
  <si>
    <t xml:space="preserve">ra882545@ucf.edu                                                      </t>
  </si>
  <si>
    <t xml:space="preserve">na901966@ucf.edu                                                      </t>
  </si>
  <si>
    <t xml:space="preserve">jo817194@ucf.edu                                                      </t>
  </si>
  <si>
    <t xml:space="preserve">as608711@ucf.edu                                                      </t>
  </si>
  <si>
    <t xml:space="preserve">ge209896@ucf.edu                                                      </t>
  </si>
  <si>
    <t xml:space="preserve">br839722@ucf.edu                                                      </t>
  </si>
  <si>
    <t xml:space="preserve">cy880936@ucf.edu                                                      </t>
  </si>
  <si>
    <t xml:space="preserve">za316704@ucf.edu                                                      </t>
  </si>
  <si>
    <t xml:space="preserve">zi917877@ucf.edu                                                      </t>
  </si>
  <si>
    <t xml:space="preserve">li147454@ucf.edu                                                      </t>
  </si>
  <si>
    <t xml:space="preserve">ma454073@ucf.edu                                                      </t>
  </si>
  <si>
    <t xml:space="preserve">id854504@ucf.edu                                                      </t>
  </si>
  <si>
    <t xml:space="preserve">ys010221@ucf.edu                                                      </t>
  </si>
  <si>
    <t xml:space="preserve">ya931642@ucf.edu                                                      </t>
  </si>
  <si>
    <t xml:space="preserve">ag076528@ucf.edu                                                      </t>
  </si>
  <si>
    <t xml:space="preserve">ka466474@ucf.edu                                                      </t>
  </si>
  <si>
    <t xml:space="preserve">ma016441@ucf.edu                                                      </t>
  </si>
  <si>
    <t xml:space="preserve">as397034@ucf.edu                                                      </t>
  </si>
  <si>
    <t xml:space="preserve">ne276853@ucf.edu                                                      </t>
  </si>
  <si>
    <t xml:space="preserve">al223181@ucf.edu                                                      </t>
  </si>
  <si>
    <t xml:space="preserve">ja717473@ucf.edu                                                      </t>
  </si>
  <si>
    <t xml:space="preserve">ky405139@ucf.edu                                                      </t>
  </si>
  <si>
    <t xml:space="preserve">ry425663@ucf.edu                                                      </t>
  </si>
  <si>
    <t xml:space="preserve">be656911@ucf.edu                                                      </t>
  </si>
  <si>
    <t xml:space="preserve">ab786448@ucf.edu                                                      </t>
  </si>
  <si>
    <t xml:space="preserve">st933579@ucf.edu                                                      </t>
  </si>
  <si>
    <t xml:space="preserve">al962727@ucf.edu                                                      </t>
  </si>
  <si>
    <t xml:space="preserve">ja468820@ucf.edu                                                      </t>
  </si>
  <si>
    <t xml:space="preserve">br791071@ucf.edu                                                      </t>
  </si>
  <si>
    <t xml:space="preserve">ro786259@ucf.edu                                                      </t>
  </si>
  <si>
    <t xml:space="preserve">sa408363@ucf.edu                                                      </t>
  </si>
  <si>
    <t xml:space="preserve">ga590763@ucf.edu                                                      </t>
  </si>
  <si>
    <t xml:space="preserve">am477026@ucf.edu                                                      </t>
  </si>
  <si>
    <t xml:space="preserve">ja376970@ucf.edu                                                      </t>
  </si>
  <si>
    <t xml:space="preserve">jo044800@ucf.edu                                                      </t>
  </si>
  <si>
    <t xml:space="preserve">ch175188@ucf.edu                                                      </t>
  </si>
  <si>
    <t xml:space="preserve">ni689283@ucf.edu                                                      </t>
  </si>
  <si>
    <t xml:space="preserve">ma032076@ucf.edu                                                      </t>
  </si>
  <si>
    <t xml:space="preserve">za037709@ucf.edu                                                      </t>
  </si>
  <si>
    <t xml:space="preserve">al355386@ucf.edu                                                      </t>
  </si>
  <si>
    <t xml:space="preserve">ma694938@ucf.edu                                                      </t>
  </si>
  <si>
    <t xml:space="preserve">br749402@ucf.edu                                                      </t>
  </si>
  <si>
    <t xml:space="preserve">de684878@ucf.edu                                                      </t>
  </si>
  <si>
    <t xml:space="preserve">co617985@ucf.edu                                                      </t>
  </si>
  <si>
    <t xml:space="preserve">da037984@ucf.edu                                                      </t>
  </si>
  <si>
    <t xml:space="preserve">ci430345@ucf.edu                                                      </t>
  </si>
  <si>
    <t xml:space="preserve">ky723483@ucf.edu                                                      </t>
  </si>
  <si>
    <t xml:space="preserve">de091190@ucf.edu                                                      </t>
  </si>
  <si>
    <t xml:space="preserve">so111684@ucf.edu                                                      </t>
  </si>
  <si>
    <t xml:space="preserve">ba574610@ucf.edu                                                      </t>
  </si>
  <si>
    <t xml:space="preserve">ju008339@ucf.edu                                                      </t>
  </si>
  <si>
    <t xml:space="preserve">ma211639@ucf.edu                                                      </t>
  </si>
  <si>
    <t xml:space="preserve">se213326@ucf.edu                                                      </t>
  </si>
  <si>
    <t xml:space="preserve">ca993326@ucf.edu                                                      </t>
  </si>
  <si>
    <t xml:space="preserve">sr272359@ucf.edu                                                      </t>
  </si>
  <si>
    <t xml:space="preserve">jo790116@ucf.edu                                                      </t>
  </si>
  <si>
    <t xml:space="preserve">sy370629@ucf.edu                                                      </t>
  </si>
  <si>
    <t xml:space="preserve">ga448069@ucf.edu                                                      </t>
  </si>
  <si>
    <t xml:space="preserve">jo048469@ucf.edu                                                      </t>
  </si>
  <si>
    <t xml:space="preserve">th071875@ucf.edu                                                      </t>
  </si>
  <si>
    <t xml:space="preserve">jo377773@ucf.edu                                                      </t>
  </si>
  <si>
    <t xml:space="preserve">ni297656@ucf.edu                                                      </t>
  </si>
  <si>
    <t xml:space="preserve">vi557639@ucf.edu                                                      </t>
  </si>
  <si>
    <t xml:space="preserve">ya654062@ucf.edu                                                      </t>
  </si>
  <si>
    <t xml:space="preserve">ti446673@ucf.edu                                                      </t>
  </si>
  <si>
    <t xml:space="preserve">vi039801@ucf.edu                                                      </t>
  </si>
  <si>
    <t xml:space="preserve">ha453164@ucf.edu                                                      </t>
  </si>
  <si>
    <t xml:space="preserve">ha775047@ucf.edu                                                      </t>
  </si>
  <si>
    <t xml:space="preserve">no273380@ucf.edu                                                      </t>
  </si>
  <si>
    <t xml:space="preserve">na912903@ucf.edu                                                      </t>
  </si>
  <si>
    <t xml:space="preserve">re970874@ucf.edu                                                      </t>
  </si>
  <si>
    <t xml:space="preserve">ra234181@ucf.edu                                                      </t>
  </si>
  <si>
    <t xml:space="preserve">is830145@ucf.edu                                                      </t>
  </si>
  <si>
    <t xml:space="preserve">gi246198@ucf.edu                                                      </t>
  </si>
  <si>
    <t xml:space="preserve">ki889683@ucf.edu                                                      </t>
  </si>
  <si>
    <t xml:space="preserve">al364279@ucf.edu                                                      </t>
  </si>
  <si>
    <t xml:space="preserve">em088552@ucf.edu                                                      </t>
  </si>
  <si>
    <t xml:space="preserve">ty365589@ucf.edu                                                      </t>
  </si>
  <si>
    <t xml:space="preserve">ka025069@ucf.edu                                                      </t>
  </si>
  <si>
    <t xml:space="preserve">ro092940@ucf.edu                                                      </t>
  </si>
  <si>
    <t xml:space="preserve">br857671@ucf.edu                                                      </t>
  </si>
  <si>
    <t xml:space="preserve">ca126996@ucf.edu                                                      </t>
  </si>
  <si>
    <t xml:space="preserve">ja201941@ucf.edu                                                      </t>
  </si>
  <si>
    <t xml:space="preserve">mi640173@ucf.edu                                                      </t>
  </si>
  <si>
    <t xml:space="preserve">am294183@ucf.edu                                                      </t>
  </si>
  <si>
    <t xml:space="preserve">se969268@ucf.edu                                                      </t>
  </si>
  <si>
    <t xml:space="preserve">am497406@ucf.edu                                                      </t>
  </si>
  <si>
    <t xml:space="preserve">do584295@ucf.edu                                                      </t>
  </si>
  <si>
    <t xml:space="preserve">ro023640@ucf.edu                                                      </t>
  </si>
  <si>
    <t xml:space="preserve">ke164098@ucf.edu                                                      </t>
  </si>
  <si>
    <t xml:space="preserve">al574072@ucf.edu                                                      </t>
  </si>
  <si>
    <t xml:space="preserve">wa051481@ucf.edu                                                      </t>
  </si>
  <si>
    <t xml:space="preserve">ah989330@ucf.edu                                                      </t>
  </si>
  <si>
    <t xml:space="preserve">ry213764@ucf.edu                                                      </t>
  </si>
  <si>
    <t xml:space="preserve">ta563647@ucf.edu                                                      </t>
  </si>
  <si>
    <t xml:space="preserve">ma529859@ucf.edu                                                      </t>
  </si>
  <si>
    <t xml:space="preserve">sa917902@ucf.edu                                                      </t>
  </si>
  <si>
    <t xml:space="preserve">al009290@ucf.edu                                                      </t>
  </si>
  <si>
    <t xml:space="preserve">ch074472@ucf.edu                                                      </t>
  </si>
  <si>
    <t xml:space="preserve">ce423832@ucf.edu                                                      </t>
  </si>
  <si>
    <t xml:space="preserve">ei901977@ucf.edu                                                      </t>
  </si>
  <si>
    <t xml:space="preserve">lu376660@ucf.edu                                                      </t>
  </si>
  <si>
    <t xml:space="preserve">ja306596@ucf.edu                                                      </t>
  </si>
  <si>
    <t xml:space="preserve">ka046915@ucf.edu                                                      </t>
  </si>
  <si>
    <t xml:space="preserve">ma548488@ucf.edu                                                      </t>
  </si>
  <si>
    <t xml:space="preserve">je697819@ucf.edu                                                      </t>
  </si>
  <si>
    <t xml:space="preserve">al522960@ucf.edu                                                      </t>
  </si>
  <si>
    <t xml:space="preserve">aa614349@ucf.edu                                                      </t>
  </si>
  <si>
    <t xml:space="preserve">pa088047@ucf.edu                                                      </t>
  </si>
  <si>
    <t xml:space="preserve">kl829519@ucf.edu                                                      </t>
  </si>
  <si>
    <t xml:space="preserve">ta294557@ucf.edu                                                      </t>
  </si>
  <si>
    <t xml:space="preserve">ru247557@ucf.edu                                                      </t>
  </si>
  <si>
    <t xml:space="preserve">no610051@ucf.edu                                                      </t>
  </si>
  <si>
    <t xml:space="preserve">mi511217@ucf.edu                                                      </t>
  </si>
  <si>
    <t xml:space="preserve">ma423566@ucf.edu                                                      </t>
  </si>
  <si>
    <t xml:space="preserve">al493139@ucf.edu                                                      </t>
  </si>
  <si>
    <t xml:space="preserve">he821017@ucf.edu                                                      </t>
  </si>
  <si>
    <t xml:space="preserve">ch847025@ucf.edu                                                      </t>
  </si>
  <si>
    <t xml:space="preserve">ky783722@ucf.edu                                                      </t>
  </si>
  <si>
    <t xml:space="preserve">as756681@ucf.edu                                                      </t>
  </si>
  <si>
    <t xml:space="preserve">av881184@ucf.edu                                                      </t>
  </si>
  <si>
    <t xml:space="preserve">yi787291@ucf.edu                                                      </t>
  </si>
  <si>
    <t>MAC1114C_Section_0001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</si>
</sst>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tudents"/>
  <dimension ref="A1:F587"/>
  <sheetViews>
    <sheetView tabSelected="1" workbookViewId="0">
      <selection activeCell="J13" sqref="J13"/>
    </sheetView>
  </sheetViews>
  <sheetFormatPr defaultRowHeight="15.5" x14ac:dyDescent="0.35"/>
  <cols>
    <col min="5" max="5" width="20.9140625" customWidth="1"/>
  </cols>
  <sheetData>
    <row r="1" spans="1:6" x14ac:dyDescent="0.3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</row>
    <row r="2" spans="1:6" x14ac:dyDescent="0.35">
      <c r="A2" t="str">
        <f>"5602465"</f>
        <v>5602465</v>
      </c>
      <c r="B2" t="s">
        <v>265</v>
      </c>
      <c r="C2" t="s">
        <v>266</v>
      </c>
      <c r="D2" t="s">
        <v>984</v>
      </c>
      <c r="E2" t="s">
        <v>1560</v>
      </c>
    </row>
    <row r="3" spans="1:6" x14ac:dyDescent="0.35">
      <c r="A3" t="str">
        <f>"5658797"</f>
        <v>5658797</v>
      </c>
      <c r="B3" t="s">
        <v>267</v>
      </c>
      <c r="C3" t="s">
        <v>268</v>
      </c>
      <c r="D3" t="s">
        <v>985</v>
      </c>
      <c r="E3" t="s">
        <v>1560</v>
      </c>
    </row>
    <row r="4" spans="1:6" x14ac:dyDescent="0.35">
      <c r="A4" t="str">
        <f>"5629180"</f>
        <v>5629180</v>
      </c>
      <c r="B4" t="s">
        <v>269</v>
      </c>
      <c r="C4" t="s">
        <v>270</v>
      </c>
      <c r="D4" t="s">
        <v>986</v>
      </c>
      <c r="E4" t="s">
        <v>1560</v>
      </c>
    </row>
    <row r="5" spans="1:6" x14ac:dyDescent="0.35">
      <c r="A5" t="str">
        <f>"5634751"</f>
        <v>5634751</v>
      </c>
      <c r="B5" t="s">
        <v>271</v>
      </c>
      <c r="C5" t="s">
        <v>82</v>
      </c>
      <c r="D5" t="s">
        <v>987</v>
      </c>
      <c r="E5" t="s">
        <v>1560</v>
      </c>
    </row>
    <row r="6" spans="1:6" x14ac:dyDescent="0.35">
      <c r="A6" t="str">
        <f>"5661138"</f>
        <v>5661138</v>
      </c>
      <c r="B6" t="s">
        <v>272</v>
      </c>
      <c r="C6" t="s">
        <v>273</v>
      </c>
      <c r="D6" t="s">
        <v>988</v>
      </c>
      <c r="E6" t="s">
        <v>1560</v>
      </c>
    </row>
    <row r="7" spans="1:6" x14ac:dyDescent="0.35">
      <c r="A7" t="str">
        <f>"5560914"</f>
        <v>5560914</v>
      </c>
      <c r="B7" t="s">
        <v>274</v>
      </c>
      <c r="C7" t="s">
        <v>275</v>
      </c>
      <c r="D7" t="s">
        <v>989</v>
      </c>
      <c r="E7" t="s">
        <v>1560</v>
      </c>
    </row>
    <row r="8" spans="1:6" x14ac:dyDescent="0.35">
      <c r="A8" t="str">
        <f>"5689150"</f>
        <v>5689150</v>
      </c>
      <c r="B8" t="s">
        <v>276</v>
      </c>
      <c r="C8" t="s">
        <v>85</v>
      </c>
      <c r="D8" t="s">
        <v>990</v>
      </c>
      <c r="E8" t="s">
        <v>1560</v>
      </c>
    </row>
    <row r="9" spans="1:6" x14ac:dyDescent="0.35">
      <c r="A9" t="str">
        <f>"5482948"</f>
        <v>5482948</v>
      </c>
      <c r="B9" t="s">
        <v>77</v>
      </c>
      <c r="C9" t="s">
        <v>277</v>
      </c>
      <c r="D9" t="s">
        <v>991</v>
      </c>
      <c r="E9" t="s">
        <v>1560</v>
      </c>
    </row>
    <row r="10" spans="1:6" x14ac:dyDescent="0.35">
      <c r="A10" t="str">
        <f>"5413802"</f>
        <v>5413802</v>
      </c>
      <c r="B10" t="s">
        <v>11</v>
      </c>
      <c r="C10" t="s">
        <v>278</v>
      </c>
      <c r="D10" t="s">
        <v>992</v>
      </c>
      <c r="E10" t="s">
        <v>1560</v>
      </c>
    </row>
    <row r="11" spans="1:6" x14ac:dyDescent="0.35">
      <c r="A11" t="str">
        <f>"5630331"</f>
        <v>5630331</v>
      </c>
      <c r="B11" t="s">
        <v>279</v>
      </c>
      <c r="C11" t="s">
        <v>280</v>
      </c>
      <c r="D11" t="s">
        <v>993</v>
      </c>
      <c r="E11" t="s">
        <v>1560</v>
      </c>
    </row>
    <row r="12" spans="1:6" x14ac:dyDescent="0.35">
      <c r="A12" t="str">
        <f>"5433895"</f>
        <v>5433895</v>
      </c>
      <c r="B12" t="s">
        <v>281</v>
      </c>
      <c r="C12" t="s">
        <v>92</v>
      </c>
      <c r="D12" t="s">
        <v>994</v>
      </c>
      <c r="E12" t="s">
        <v>1560</v>
      </c>
    </row>
    <row r="13" spans="1:6" x14ac:dyDescent="0.35">
      <c r="A13" t="str">
        <f>"5664442"</f>
        <v>5664442</v>
      </c>
      <c r="B13" t="s">
        <v>282</v>
      </c>
      <c r="C13" t="s">
        <v>283</v>
      </c>
      <c r="D13" t="s">
        <v>995</v>
      </c>
      <c r="E13" t="s">
        <v>1560</v>
      </c>
    </row>
    <row r="14" spans="1:6" x14ac:dyDescent="0.35">
      <c r="A14" t="str">
        <f>"5052881"</f>
        <v>5052881</v>
      </c>
      <c r="B14" t="s">
        <v>210</v>
      </c>
      <c r="C14" t="s">
        <v>284</v>
      </c>
      <c r="D14" t="s">
        <v>996</v>
      </c>
      <c r="E14" t="s">
        <v>1560</v>
      </c>
    </row>
    <row r="15" spans="1:6" x14ac:dyDescent="0.35">
      <c r="A15" t="str">
        <f>"5705299"</f>
        <v>5705299</v>
      </c>
      <c r="B15" t="s">
        <v>285</v>
      </c>
      <c r="C15" t="s">
        <v>286</v>
      </c>
      <c r="D15" t="s">
        <v>997</v>
      </c>
      <c r="E15" t="s">
        <v>1560</v>
      </c>
    </row>
    <row r="16" spans="1:6" x14ac:dyDescent="0.35">
      <c r="A16" t="str">
        <f>"5328282"</f>
        <v>5328282</v>
      </c>
      <c r="B16" t="s">
        <v>287</v>
      </c>
      <c r="C16" t="s">
        <v>288</v>
      </c>
      <c r="D16" t="s">
        <v>998</v>
      </c>
      <c r="E16" t="s">
        <v>1560</v>
      </c>
    </row>
    <row r="17" spans="1:5" x14ac:dyDescent="0.35">
      <c r="A17" t="str">
        <f>"5042882"</f>
        <v>5042882</v>
      </c>
      <c r="B17" t="s">
        <v>289</v>
      </c>
      <c r="C17" t="s">
        <v>290</v>
      </c>
      <c r="D17" t="s">
        <v>999</v>
      </c>
      <c r="E17" t="s">
        <v>1560</v>
      </c>
    </row>
    <row r="18" spans="1:5" x14ac:dyDescent="0.35">
      <c r="A18" t="str">
        <f>"5614182"</f>
        <v>5614182</v>
      </c>
      <c r="B18" t="s">
        <v>291</v>
      </c>
      <c r="C18" t="s">
        <v>46</v>
      </c>
      <c r="D18" t="s">
        <v>1000</v>
      </c>
      <c r="E18" t="s">
        <v>1560</v>
      </c>
    </row>
    <row r="19" spans="1:5" x14ac:dyDescent="0.35">
      <c r="A19" t="str">
        <f>"5595189"</f>
        <v>5595189</v>
      </c>
      <c r="B19" t="s">
        <v>292</v>
      </c>
      <c r="C19" t="s">
        <v>293</v>
      </c>
      <c r="D19" t="s">
        <v>1001</v>
      </c>
      <c r="E19" t="s">
        <v>1560</v>
      </c>
    </row>
    <row r="20" spans="1:5" x14ac:dyDescent="0.35">
      <c r="A20" t="str">
        <f>"5663626"</f>
        <v>5663626</v>
      </c>
      <c r="B20" t="s">
        <v>294</v>
      </c>
      <c r="C20" t="s">
        <v>295</v>
      </c>
      <c r="D20" t="s">
        <v>1002</v>
      </c>
      <c r="E20" t="s">
        <v>1560</v>
      </c>
    </row>
    <row r="21" spans="1:5" x14ac:dyDescent="0.35">
      <c r="A21" t="str">
        <f>"5642872"</f>
        <v>5642872</v>
      </c>
      <c r="B21" t="s">
        <v>296</v>
      </c>
      <c r="C21" t="s">
        <v>127</v>
      </c>
      <c r="D21" t="s">
        <v>1003</v>
      </c>
      <c r="E21" t="s">
        <v>1560</v>
      </c>
    </row>
    <row r="22" spans="1:5" x14ac:dyDescent="0.35">
      <c r="A22" t="str">
        <f>"5109811"</f>
        <v>5109811</v>
      </c>
      <c r="B22" t="s">
        <v>111</v>
      </c>
      <c r="C22" t="s">
        <v>79</v>
      </c>
      <c r="D22" t="s">
        <v>1004</v>
      </c>
      <c r="E22" t="s">
        <v>1560</v>
      </c>
    </row>
    <row r="23" spans="1:5" x14ac:dyDescent="0.35">
      <c r="A23" t="str">
        <f>"5647828"</f>
        <v>5647828</v>
      </c>
      <c r="B23" t="s">
        <v>297</v>
      </c>
      <c r="C23" t="s">
        <v>226</v>
      </c>
      <c r="D23" t="s">
        <v>1005</v>
      </c>
      <c r="E23" t="s">
        <v>1560</v>
      </c>
    </row>
    <row r="24" spans="1:5" x14ac:dyDescent="0.35">
      <c r="A24" t="str">
        <f>"5574178"</f>
        <v>5574178</v>
      </c>
      <c r="B24" t="s">
        <v>298</v>
      </c>
      <c r="C24" t="s">
        <v>138</v>
      </c>
      <c r="D24" t="s">
        <v>1006</v>
      </c>
      <c r="E24" t="s">
        <v>1560</v>
      </c>
    </row>
    <row r="25" spans="1:5" x14ac:dyDescent="0.35">
      <c r="A25" t="str">
        <f>"5130079"</f>
        <v>5130079</v>
      </c>
      <c r="B25" t="s">
        <v>299</v>
      </c>
      <c r="C25" t="s">
        <v>18</v>
      </c>
      <c r="D25" t="s">
        <v>1007</v>
      </c>
      <c r="E25" t="s">
        <v>1560</v>
      </c>
    </row>
    <row r="26" spans="1:5" x14ac:dyDescent="0.35">
      <c r="A26" t="str">
        <f>"5529011"</f>
        <v>5529011</v>
      </c>
      <c r="B26" t="s">
        <v>300</v>
      </c>
      <c r="C26" t="s">
        <v>80</v>
      </c>
      <c r="D26" t="s">
        <v>1008</v>
      </c>
      <c r="E26" t="s">
        <v>1560</v>
      </c>
    </row>
    <row r="27" spans="1:5" x14ac:dyDescent="0.35">
      <c r="A27" t="str">
        <f>"5630709"</f>
        <v>5630709</v>
      </c>
      <c r="B27" t="s">
        <v>102</v>
      </c>
      <c r="C27" t="s">
        <v>301</v>
      </c>
      <c r="D27" t="s">
        <v>1009</v>
      </c>
      <c r="E27" t="s">
        <v>1560</v>
      </c>
    </row>
    <row r="28" spans="1:5" x14ac:dyDescent="0.35">
      <c r="A28" t="str">
        <f>"5646157"</f>
        <v>5646157</v>
      </c>
      <c r="B28" t="s">
        <v>302</v>
      </c>
      <c r="C28" t="s">
        <v>303</v>
      </c>
      <c r="D28" t="s">
        <v>1010</v>
      </c>
      <c r="E28" t="s">
        <v>1560</v>
      </c>
    </row>
    <row r="29" spans="1:5" x14ac:dyDescent="0.35">
      <c r="A29" t="str">
        <f>"5676883"</f>
        <v>5676883</v>
      </c>
      <c r="B29" t="s">
        <v>304</v>
      </c>
      <c r="C29" t="s">
        <v>305</v>
      </c>
      <c r="D29" t="s">
        <v>1011</v>
      </c>
      <c r="E29" t="s">
        <v>1560</v>
      </c>
    </row>
    <row r="30" spans="1:5" x14ac:dyDescent="0.35">
      <c r="A30" t="str">
        <f>"5636979"</f>
        <v>5636979</v>
      </c>
      <c r="B30" t="s">
        <v>306</v>
      </c>
      <c r="C30" t="s">
        <v>307</v>
      </c>
      <c r="D30" t="s">
        <v>1012</v>
      </c>
      <c r="E30" t="s">
        <v>1560</v>
      </c>
    </row>
    <row r="31" spans="1:5" x14ac:dyDescent="0.35">
      <c r="A31" t="str">
        <f>"5627878"</f>
        <v>5627878</v>
      </c>
      <c r="B31" t="s">
        <v>308</v>
      </c>
      <c r="C31" t="s">
        <v>143</v>
      </c>
      <c r="D31" t="s">
        <v>1013</v>
      </c>
      <c r="E31" t="s">
        <v>1560</v>
      </c>
    </row>
    <row r="32" spans="1:5" x14ac:dyDescent="0.35">
      <c r="A32" t="str">
        <f>"5631614"</f>
        <v>5631614</v>
      </c>
      <c r="B32" t="s">
        <v>309</v>
      </c>
      <c r="C32" t="s">
        <v>310</v>
      </c>
      <c r="D32" t="s">
        <v>1014</v>
      </c>
      <c r="E32" t="s">
        <v>1560</v>
      </c>
    </row>
    <row r="33" spans="1:5" x14ac:dyDescent="0.35">
      <c r="A33" t="str">
        <f>"5627068"</f>
        <v>5627068</v>
      </c>
      <c r="B33" t="s">
        <v>311</v>
      </c>
      <c r="C33" t="s">
        <v>312</v>
      </c>
      <c r="D33" t="s">
        <v>1015</v>
      </c>
      <c r="E33" t="s">
        <v>1560</v>
      </c>
    </row>
    <row r="34" spans="1:5" x14ac:dyDescent="0.35">
      <c r="A34" t="str">
        <f>"5629646"</f>
        <v>5629646</v>
      </c>
      <c r="B34" t="s">
        <v>313</v>
      </c>
      <c r="C34" t="s">
        <v>98</v>
      </c>
      <c r="D34" t="s">
        <v>1016</v>
      </c>
      <c r="E34" t="s">
        <v>1560</v>
      </c>
    </row>
    <row r="35" spans="1:5" x14ac:dyDescent="0.35">
      <c r="A35" t="str">
        <f>"5593230"</f>
        <v>5593230</v>
      </c>
      <c r="B35" t="s">
        <v>314</v>
      </c>
      <c r="C35" t="s">
        <v>33</v>
      </c>
      <c r="D35" t="s">
        <v>1017</v>
      </c>
      <c r="E35" t="s">
        <v>1560</v>
      </c>
    </row>
    <row r="36" spans="1:5" x14ac:dyDescent="0.35">
      <c r="A36" t="str">
        <f>"5561666"</f>
        <v>5561666</v>
      </c>
      <c r="B36" t="s">
        <v>315</v>
      </c>
      <c r="C36" t="s">
        <v>316</v>
      </c>
      <c r="D36" t="s">
        <v>1018</v>
      </c>
      <c r="E36" t="s">
        <v>1560</v>
      </c>
    </row>
    <row r="37" spans="1:5" x14ac:dyDescent="0.35">
      <c r="A37" t="str">
        <f>"5658619"</f>
        <v>5658619</v>
      </c>
      <c r="B37" t="s">
        <v>317</v>
      </c>
      <c r="C37" t="s">
        <v>318</v>
      </c>
      <c r="D37" t="s">
        <v>1019</v>
      </c>
      <c r="E37" t="s">
        <v>1560</v>
      </c>
    </row>
    <row r="38" spans="1:5" x14ac:dyDescent="0.35">
      <c r="A38" t="str">
        <f>"5650937"</f>
        <v>5650937</v>
      </c>
      <c r="B38" t="s">
        <v>168</v>
      </c>
      <c r="C38" t="s">
        <v>319</v>
      </c>
      <c r="D38" t="s">
        <v>1020</v>
      </c>
      <c r="E38" t="s">
        <v>1560</v>
      </c>
    </row>
    <row r="39" spans="1:5" x14ac:dyDescent="0.35">
      <c r="A39" t="str">
        <f>"5626546"</f>
        <v>5626546</v>
      </c>
      <c r="B39" t="s">
        <v>320</v>
      </c>
      <c r="C39" t="s">
        <v>321</v>
      </c>
      <c r="D39" t="s">
        <v>1021</v>
      </c>
      <c r="E39" t="s">
        <v>1560</v>
      </c>
    </row>
    <row r="40" spans="1:5" x14ac:dyDescent="0.35">
      <c r="A40" t="str">
        <f>"5626145"</f>
        <v>5626145</v>
      </c>
      <c r="B40" t="s">
        <v>322</v>
      </c>
      <c r="C40" t="s">
        <v>323</v>
      </c>
      <c r="D40" t="s">
        <v>1022</v>
      </c>
      <c r="E40" t="s">
        <v>1560</v>
      </c>
    </row>
    <row r="41" spans="1:5" x14ac:dyDescent="0.35">
      <c r="A41" t="str">
        <f>"5620447"</f>
        <v>5620447</v>
      </c>
      <c r="B41" t="s">
        <v>324</v>
      </c>
      <c r="C41" t="s">
        <v>242</v>
      </c>
      <c r="D41" t="s">
        <v>1023</v>
      </c>
      <c r="E41" t="s">
        <v>1560</v>
      </c>
    </row>
    <row r="42" spans="1:5" x14ac:dyDescent="0.35">
      <c r="A42" t="str">
        <f>"5650939"</f>
        <v>5650939</v>
      </c>
      <c r="B42" t="s">
        <v>325</v>
      </c>
      <c r="C42" t="s">
        <v>326</v>
      </c>
      <c r="D42" t="s">
        <v>1024</v>
      </c>
      <c r="E42" t="s">
        <v>1560</v>
      </c>
    </row>
    <row r="43" spans="1:5" x14ac:dyDescent="0.35">
      <c r="A43" t="str">
        <f>"4570765"</f>
        <v>4570765</v>
      </c>
      <c r="B43" t="s">
        <v>327</v>
      </c>
      <c r="C43" t="s">
        <v>160</v>
      </c>
      <c r="D43" t="s">
        <v>1025</v>
      </c>
      <c r="E43" t="s">
        <v>1560</v>
      </c>
    </row>
    <row r="44" spans="1:5" x14ac:dyDescent="0.35">
      <c r="A44" t="str">
        <f>"5098454"</f>
        <v>5098454</v>
      </c>
      <c r="B44" t="s">
        <v>328</v>
      </c>
      <c r="C44" t="s">
        <v>239</v>
      </c>
      <c r="D44" t="s">
        <v>1026</v>
      </c>
      <c r="E44" t="s">
        <v>1560</v>
      </c>
    </row>
    <row r="45" spans="1:5" x14ac:dyDescent="0.35">
      <c r="A45" t="str">
        <f>"4871940"</f>
        <v>4871940</v>
      </c>
      <c r="B45" t="s">
        <v>329</v>
      </c>
      <c r="C45" t="s">
        <v>94</v>
      </c>
      <c r="D45" t="s">
        <v>1027</v>
      </c>
      <c r="E45" t="s">
        <v>1560</v>
      </c>
    </row>
    <row r="46" spans="1:5" x14ac:dyDescent="0.35">
      <c r="A46" t="str">
        <f>"5627076"</f>
        <v>5627076</v>
      </c>
      <c r="B46" t="s">
        <v>330</v>
      </c>
      <c r="C46" t="s">
        <v>44</v>
      </c>
      <c r="D46" t="s">
        <v>1028</v>
      </c>
      <c r="E46" t="s">
        <v>1560</v>
      </c>
    </row>
    <row r="47" spans="1:5" x14ac:dyDescent="0.35">
      <c r="A47" t="str">
        <f>"5614873"</f>
        <v>5614873</v>
      </c>
      <c r="B47" t="s">
        <v>331</v>
      </c>
      <c r="C47" t="s">
        <v>332</v>
      </c>
      <c r="D47" t="s">
        <v>1029</v>
      </c>
      <c r="E47" t="s">
        <v>1560</v>
      </c>
    </row>
    <row r="48" spans="1:5" x14ac:dyDescent="0.35">
      <c r="A48" t="str">
        <f>"5599671"</f>
        <v>5599671</v>
      </c>
      <c r="B48" t="s">
        <v>333</v>
      </c>
      <c r="C48" t="s">
        <v>334</v>
      </c>
      <c r="D48" t="s">
        <v>1030</v>
      </c>
      <c r="E48" t="s">
        <v>1560</v>
      </c>
    </row>
    <row r="49" spans="1:5" x14ac:dyDescent="0.35">
      <c r="A49" t="str">
        <f>"5597027"</f>
        <v>5597027</v>
      </c>
      <c r="B49" t="s">
        <v>335</v>
      </c>
      <c r="C49" t="s">
        <v>33</v>
      </c>
      <c r="D49" t="s">
        <v>1031</v>
      </c>
      <c r="E49" t="s">
        <v>1560</v>
      </c>
    </row>
    <row r="50" spans="1:5" x14ac:dyDescent="0.35">
      <c r="A50" t="str">
        <f>"5643635"</f>
        <v>5643635</v>
      </c>
      <c r="B50" t="s">
        <v>336</v>
      </c>
      <c r="C50" t="s">
        <v>226</v>
      </c>
      <c r="D50" t="s">
        <v>1032</v>
      </c>
      <c r="E50" t="s">
        <v>1560</v>
      </c>
    </row>
    <row r="51" spans="1:5" x14ac:dyDescent="0.35">
      <c r="A51" t="str">
        <f>"5611924"</f>
        <v>5611924</v>
      </c>
      <c r="B51" t="s">
        <v>337</v>
      </c>
      <c r="C51" t="s">
        <v>338</v>
      </c>
      <c r="D51" t="s">
        <v>1033</v>
      </c>
      <c r="E51" t="s">
        <v>1560</v>
      </c>
    </row>
    <row r="52" spans="1:5" x14ac:dyDescent="0.35">
      <c r="A52" t="str">
        <f>"5655448"</f>
        <v>5655448</v>
      </c>
      <c r="B52" t="s">
        <v>48</v>
      </c>
      <c r="C52" t="s">
        <v>35</v>
      </c>
      <c r="D52" t="s">
        <v>1034</v>
      </c>
      <c r="E52" t="s">
        <v>1560</v>
      </c>
    </row>
    <row r="53" spans="1:5" x14ac:dyDescent="0.35">
      <c r="A53" t="str">
        <f>"5352245"</f>
        <v>5352245</v>
      </c>
      <c r="B53" t="s">
        <v>48</v>
      </c>
      <c r="C53" t="s">
        <v>339</v>
      </c>
      <c r="D53" t="s">
        <v>1035</v>
      </c>
      <c r="E53" t="s">
        <v>1560</v>
      </c>
    </row>
    <row r="54" spans="1:5" x14ac:dyDescent="0.35">
      <c r="A54" t="str">
        <f>"5634364"</f>
        <v>5634364</v>
      </c>
      <c r="B54" t="s">
        <v>48</v>
      </c>
      <c r="C54" t="s">
        <v>340</v>
      </c>
      <c r="D54" t="s">
        <v>1036</v>
      </c>
      <c r="E54" t="s">
        <v>1560</v>
      </c>
    </row>
    <row r="55" spans="1:5" x14ac:dyDescent="0.35">
      <c r="A55" t="str">
        <f>"5651167"</f>
        <v>5651167</v>
      </c>
      <c r="B55" t="s">
        <v>48</v>
      </c>
      <c r="C55" t="s">
        <v>341</v>
      </c>
      <c r="D55" t="s">
        <v>1037</v>
      </c>
      <c r="E55" t="s">
        <v>1560</v>
      </c>
    </row>
    <row r="56" spans="1:5" x14ac:dyDescent="0.35">
      <c r="A56" t="str">
        <f>"5634794"</f>
        <v>5634794</v>
      </c>
      <c r="B56" t="s">
        <v>342</v>
      </c>
      <c r="C56" t="s">
        <v>343</v>
      </c>
      <c r="D56" t="s">
        <v>1038</v>
      </c>
      <c r="E56" t="s">
        <v>1560</v>
      </c>
    </row>
    <row r="57" spans="1:5" x14ac:dyDescent="0.35">
      <c r="A57" t="str">
        <f>"5662203"</f>
        <v>5662203</v>
      </c>
      <c r="B57" t="s">
        <v>344</v>
      </c>
      <c r="C57" t="s">
        <v>345</v>
      </c>
      <c r="D57" t="s">
        <v>1039</v>
      </c>
      <c r="E57" t="s">
        <v>1560</v>
      </c>
    </row>
    <row r="58" spans="1:5" x14ac:dyDescent="0.35">
      <c r="A58" t="str">
        <f>"5532110"</f>
        <v>5532110</v>
      </c>
      <c r="B58" t="s">
        <v>346</v>
      </c>
      <c r="C58" t="s">
        <v>7</v>
      </c>
      <c r="D58" t="s">
        <v>1040</v>
      </c>
      <c r="E58" t="s">
        <v>1560</v>
      </c>
    </row>
    <row r="59" spans="1:5" x14ac:dyDescent="0.35">
      <c r="A59" t="str">
        <f>"2215106"</f>
        <v>2215106</v>
      </c>
      <c r="B59" t="s">
        <v>347</v>
      </c>
      <c r="C59" t="s">
        <v>17</v>
      </c>
      <c r="D59" t="s">
        <v>1041</v>
      </c>
      <c r="E59" t="s">
        <v>1560</v>
      </c>
    </row>
    <row r="60" spans="1:5" x14ac:dyDescent="0.35">
      <c r="A60" t="str">
        <f>"5637276"</f>
        <v>5637276</v>
      </c>
      <c r="B60" t="s">
        <v>348</v>
      </c>
      <c r="C60" t="s">
        <v>124</v>
      </c>
      <c r="D60" t="s">
        <v>1042</v>
      </c>
      <c r="E60" t="s">
        <v>1560</v>
      </c>
    </row>
    <row r="61" spans="1:5" x14ac:dyDescent="0.35">
      <c r="A61" t="str">
        <f>"5322052"</f>
        <v>5322052</v>
      </c>
      <c r="B61" t="s">
        <v>349</v>
      </c>
      <c r="C61" t="s">
        <v>165</v>
      </c>
      <c r="D61" t="s">
        <v>1043</v>
      </c>
      <c r="E61" t="s">
        <v>1560</v>
      </c>
    </row>
    <row r="62" spans="1:5" x14ac:dyDescent="0.35">
      <c r="A62" t="str">
        <f>"5678071"</f>
        <v>5678071</v>
      </c>
      <c r="B62" t="s">
        <v>350</v>
      </c>
      <c r="C62" t="s">
        <v>97</v>
      </c>
      <c r="D62" t="s">
        <v>1044</v>
      </c>
      <c r="E62" t="s">
        <v>1560</v>
      </c>
    </row>
    <row r="63" spans="1:5" x14ac:dyDescent="0.35">
      <c r="A63" t="str">
        <f>"5636196"</f>
        <v>5636196</v>
      </c>
      <c r="B63" t="s">
        <v>351</v>
      </c>
      <c r="C63" t="s">
        <v>352</v>
      </c>
      <c r="D63" t="s">
        <v>1045</v>
      </c>
      <c r="E63" t="s">
        <v>1560</v>
      </c>
    </row>
    <row r="64" spans="1:5" x14ac:dyDescent="0.35">
      <c r="A64" t="str">
        <f>"5087012"</f>
        <v>5087012</v>
      </c>
      <c r="B64" t="s">
        <v>353</v>
      </c>
      <c r="C64" t="s">
        <v>354</v>
      </c>
      <c r="D64" t="s">
        <v>1046</v>
      </c>
      <c r="E64" t="s">
        <v>1560</v>
      </c>
    </row>
    <row r="65" spans="1:5" x14ac:dyDescent="0.35">
      <c r="A65" t="str">
        <f>"5639562"</f>
        <v>5639562</v>
      </c>
      <c r="B65" t="s">
        <v>355</v>
      </c>
      <c r="C65" t="s">
        <v>356</v>
      </c>
      <c r="D65" t="s">
        <v>1047</v>
      </c>
      <c r="E65" t="s">
        <v>1560</v>
      </c>
    </row>
    <row r="66" spans="1:5" x14ac:dyDescent="0.35">
      <c r="A66" t="str">
        <f>"5485548"</f>
        <v>5485548</v>
      </c>
      <c r="B66" t="s">
        <v>171</v>
      </c>
      <c r="C66" t="s">
        <v>161</v>
      </c>
      <c r="D66" t="s">
        <v>1048</v>
      </c>
      <c r="E66" t="s">
        <v>1560</v>
      </c>
    </row>
    <row r="67" spans="1:5" x14ac:dyDescent="0.35">
      <c r="A67" t="str">
        <f>"5496644"</f>
        <v>5496644</v>
      </c>
      <c r="B67" t="s">
        <v>357</v>
      </c>
      <c r="C67" t="s">
        <v>186</v>
      </c>
      <c r="D67" t="s">
        <v>1049</v>
      </c>
      <c r="E67" t="s">
        <v>1560</v>
      </c>
    </row>
    <row r="68" spans="1:5" x14ac:dyDescent="0.35">
      <c r="A68" t="str">
        <f>"5650506"</f>
        <v>5650506</v>
      </c>
      <c r="B68" t="s">
        <v>358</v>
      </c>
      <c r="C68" t="s">
        <v>359</v>
      </c>
      <c r="D68" t="s">
        <v>1050</v>
      </c>
      <c r="E68" t="s">
        <v>1560</v>
      </c>
    </row>
    <row r="69" spans="1:5" x14ac:dyDescent="0.35">
      <c r="A69" t="str">
        <f>"5530438"</f>
        <v>5530438</v>
      </c>
      <c r="B69" t="s">
        <v>360</v>
      </c>
      <c r="C69" t="s">
        <v>116</v>
      </c>
      <c r="D69" t="s">
        <v>1051</v>
      </c>
      <c r="E69" t="s">
        <v>1560</v>
      </c>
    </row>
    <row r="70" spans="1:5" x14ac:dyDescent="0.35">
      <c r="A70" t="str">
        <f>"5699764"</f>
        <v>5699764</v>
      </c>
      <c r="B70" t="s">
        <v>361</v>
      </c>
      <c r="C70" t="s">
        <v>157</v>
      </c>
      <c r="D70" t="s">
        <v>1052</v>
      </c>
      <c r="E70" t="s">
        <v>1560</v>
      </c>
    </row>
    <row r="71" spans="1:5" x14ac:dyDescent="0.35">
      <c r="A71" t="str">
        <f>"5645700"</f>
        <v>5645700</v>
      </c>
      <c r="B71" t="s">
        <v>362</v>
      </c>
      <c r="C71" t="s">
        <v>121</v>
      </c>
      <c r="D71" t="s">
        <v>1053</v>
      </c>
      <c r="E71" t="s">
        <v>1560</v>
      </c>
    </row>
    <row r="72" spans="1:5" x14ac:dyDescent="0.35">
      <c r="A72" t="str">
        <f>"5662246"</f>
        <v>5662246</v>
      </c>
      <c r="B72" t="s">
        <v>363</v>
      </c>
      <c r="C72" t="s">
        <v>364</v>
      </c>
      <c r="D72" t="s">
        <v>1054</v>
      </c>
      <c r="E72" t="s">
        <v>1560</v>
      </c>
    </row>
    <row r="73" spans="1:5" x14ac:dyDescent="0.35">
      <c r="A73" t="str">
        <f>"5598123"</f>
        <v>5598123</v>
      </c>
      <c r="B73" t="s">
        <v>365</v>
      </c>
      <c r="C73" t="s">
        <v>366</v>
      </c>
      <c r="D73" t="s">
        <v>1055</v>
      </c>
      <c r="E73" t="s">
        <v>1560</v>
      </c>
    </row>
    <row r="74" spans="1:5" x14ac:dyDescent="0.35">
      <c r="A74" t="str">
        <f>"5688128"</f>
        <v>5688128</v>
      </c>
      <c r="B74" t="s">
        <v>367</v>
      </c>
      <c r="C74" t="s">
        <v>231</v>
      </c>
      <c r="D74" t="s">
        <v>1056</v>
      </c>
      <c r="E74" t="s">
        <v>1560</v>
      </c>
    </row>
    <row r="75" spans="1:5" x14ac:dyDescent="0.35">
      <c r="A75" t="str">
        <f>"5680882"</f>
        <v>5680882</v>
      </c>
      <c r="B75" t="s">
        <v>112</v>
      </c>
      <c r="C75" t="s">
        <v>40</v>
      </c>
      <c r="D75" t="s">
        <v>1057</v>
      </c>
      <c r="E75" t="s">
        <v>1560</v>
      </c>
    </row>
    <row r="76" spans="1:5" x14ac:dyDescent="0.35">
      <c r="A76" t="str">
        <f>"5566409"</f>
        <v>5566409</v>
      </c>
      <c r="B76" t="s">
        <v>368</v>
      </c>
      <c r="C76" t="s">
        <v>53</v>
      </c>
      <c r="D76" t="s">
        <v>1058</v>
      </c>
      <c r="E76" t="s">
        <v>1560</v>
      </c>
    </row>
    <row r="77" spans="1:5" x14ac:dyDescent="0.35">
      <c r="A77" t="str">
        <f>"5645025"</f>
        <v>5645025</v>
      </c>
      <c r="B77" t="s">
        <v>369</v>
      </c>
      <c r="C77" t="s">
        <v>70</v>
      </c>
      <c r="D77" t="s">
        <v>1059</v>
      </c>
      <c r="E77" t="s">
        <v>1560</v>
      </c>
    </row>
    <row r="78" spans="1:5" x14ac:dyDescent="0.35">
      <c r="A78" t="str">
        <f>"5290533"</f>
        <v>5290533</v>
      </c>
      <c r="B78" t="s">
        <v>370</v>
      </c>
      <c r="C78" t="s">
        <v>371</v>
      </c>
      <c r="D78" t="s">
        <v>1060</v>
      </c>
      <c r="E78" t="s">
        <v>1560</v>
      </c>
    </row>
    <row r="79" spans="1:5" x14ac:dyDescent="0.35">
      <c r="A79" t="str">
        <f>"5530353"</f>
        <v>5530353</v>
      </c>
      <c r="B79" t="s">
        <v>372</v>
      </c>
      <c r="C79" t="s">
        <v>40</v>
      </c>
      <c r="D79" t="s">
        <v>1061</v>
      </c>
      <c r="E79" t="s">
        <v>1560</v>
      </c>
    </row>
    <row r="80" spans="1:5" x14ac:dyDescent="0.35">
      <c r="A80" t="str">
        <f>"3167262"</f>
        <v>3167262</v>
      </c>
      <c r="B80" t="s">
        <v>373</v>
      </c>
      <c r="C80" t="s">
        <v>10</v>
      </c>
      <c r="D80" t="s">
        <v>1062</v>
      </c>
      <c r="E80" t="s">
        <v>1560</v>
      </c>
    </row>
    <row r="81" spans="1:5" x14ac:dyDescent="0.35">
      <c r="A81" t="str">
        <f>"5500424"</f>
        <v>5500424</v>
      </c>
      <c r="B81" t="s">
        <v>374</v>
      </c>
      <c r="C81" t="s">
        <v>375</v>
      </c>
      <c r="D81" t="s">
        <v>1063</v>
      </c>
      <c r="E81" t="s">
        <v>1560</v>
      </c>
    </row>
    <row r="82" spans="1:5" x14ac:dyDescent="0.35">
      <c r="A82" t="str">
        <f>"5644928"</f>
        <v>5644928</v>
      </c>
      <c r="B82" t="s">
        <v>376</v>
      </c>
      <c r="C82" t="s">
        <v>377</v>
      </c>
      <c r="D82" t="s">
        <v>1064</v>
      </c>
      <c r="E82" t="s">
        <v>1560</v>
      </c>
    </row>
    <row r="83" spans="1:5" x14ac:dyDescent="0.35">
      <c r="A83" t="str">
        <f>"5486178"</f>
        <v>5486178</v>
      </c>
      <c r="B83" t="s">
        <v>378</v>
      </c>
      <c r="C83" t="s">
        <v>379</v>
      </c>
      <c r="D83" t="s">
        <v>1065</v>
      </c>
      <c r="E83" t="s">
        <v>1560</v>
      </c>
    </row>
    <row r="84" spans="1:5" x14ac:dyDescent="0.35">
      <c r="A84" t="str">
        <f>"5628952"</f>
        <v>5628952</v>
      </c>
      <c r="B84" t="s">
        <v>380</v>
      </c>
      <c r="C84" t="s">
        <v>381</v>
      </c>
      <c r="D84" t="s">
        <v>1066</v>
      </c>
      <c r="E84" t="s">
        <v>1560</v>
      </c>
    </row>
    <row r="85" spans="1:5" x14ac:dyDescent="0.35">
      <c r="A85" t="str">
        <f>"5635021"</f>
        <v>5635021</v>
      </c>
      <c r="B85" t="s">
        <v>31</v>
      </c>
      <c r="C85" t="s">
        <v>77</v>
      </c>
      <c r="D85" t="s">
        <v>1067</v>
      </c>
      <c r="E85" t="s">
        <v>1560</v>
      </c>
    </row>
    <row r="86" spans="1:5" x14ac:dyDescent="0.35">
      <c r="A86" t="str">
        <f>"5627278"</f>
        <v>5627278</v>
      </c>
      <c r="B86" t="s">
        <v>382</v>
      </c>
      <c r="C86" t="s">
        <v>21</v>
      </c>
      <c r="D86" t="s">
        <v>1068</v>
      </c>
      <c r="E86" t="s">
        <v>1560</v>
      </c>
    </row>
    <row r="87" spans="1:5" x14ac:dyDescent="0.35">
      <c r="A87" t="str">
        <f>"5559146"</f>
        <v>5559146</v>
      </c>
      <c r="B87" t="s">
        <v>383</v>
      </c>
      <c r="C87" t="s">
        <v>384</v>
      </c>
      <c r="D87" t="s">
        <v>1069</v>
      </c>
      <c r="E87" t="s">
        <v>1560</v>
      </c>
    </row>
    <row r="88" spans="1:5" x14ac:dyDescent="0.35">
      <c r="A88" t="str">
        <f>"5557729"</f>
        <v>5557729</v>
      </c>
      <c r="B88" t="s">
        <v>385</v>
      </c>
      <c r="C88" t="s">
        <v>66</v>
      </c>
      <c r="D88" t="s">
        <v>1070</v>
      </c>
      <c r="E88" t="s">
        <v>1560</v>
      </c>
    </row>
    <row r="89" spans="1:5" x14ac:dyDescent="0.35">
      <c r="A89" t="str">
        <f>"5618563"</f>
        <v>5618563</v>
      </c>
      <c r="B89" t="s">
        <v>386</v>
      </c>
      <c r="C89" t="s">
        <v>387</v>
      </c>
      <c r="D89" t="s">
        <v>1071</v>
      </c>
      <c r="E89" t="s">
        <v>1560</v>
      </c>
    </row>
    <row r="90" spans="1:5" x14ac:dyDescent="0.35">
      <c r="A90" t="str">
        <f>"5542541"</f>
        <v>5542541</v>
      </c>
      <c r="B90" t="s">
        <v>388</v>
      </c>
      <c r="C90" t="s">
        <v>55</v>
      </c>
      <c r="D90" t="s">
        <v>1072</v>
      </c>
      <c r="E90" t="s">
        <v>1560</v>
      </c>
    </row>
    <row r="91" spans="1:5" x14ac:dyDescent="0.35">
      <c r="A91" t="str">
        <f>"5642659"</f>
        <v>5642659</v>
      </c>
      <c r="B91" t="s">
        <v>389</v>
      </c>
      <c r="C91" t="s">
        <v>58</v>
      </c>
      <c r="D91" t="s">
        <v>1073</v>
      </c>
      <c r="E91" t="s">
        <v>1560</v>
      </c>
    </row>
    <row r="92" spans="1:5" x14ac:dyDescent="0.35">
      <c r="A92" t="str">
        <f>"5573297"</f>
        <v>5573297</v>
      </c>
      <c r="B92" t="s">
        <v>390</v>
      </c>
      <c r="C92" t="s">
        <v>391</v>
      </c>
      <c r="D92" t="s">
        <v>1074</v>
      </c>
      <c r="E92" t="s">
        <v>1560</v>
      </c>
    </row>
    <row r="93" spans="1:5" x14ac:dyDescent="0.35">
      <c r="A93" t="str">
        <f>"4845581"</f>
        <v>4845581</v>
      </c>
      <c r="B93" t="s">
        <v>87</v>
      </c>
      <c r="C93" t="s">
        <v>226</v>
      </c>
      <c r="D93" t="s">
        <v>1075</v>
      </c>
      <c r="E93" t="s">
        <v>1560</v>
      </c>
    </row>
    <row r="94" spans="1:5" x14ac:dyDescent="0.35">
      <c r="A94" t="str">
        <f>"5647636"</f>
        <v>5647636</v>
      </c>
      <c r="B94" t="s">
        <v>87</v>
      </c>
      <c r="C94" t="s">
        <v>392</v>
      </c>
      <c r="D94" t="s">
        <v>1076</v>
      </c>
      <c r="E94" t="s">
        <v>1560</v>
      </c>
    </row>
    <row r="95" spans="1:5" x14ac:dyDescent="0.35">
      <c r="A95" t="str">
        <f>"5478235"</f>
        <v>5478235</v>
      </c>
      <c r="B95" t="s">
        <v>393</v>
      </c>
      <c r="C95" t="s">
        <v>16</v>
      </c>
      <c r="D95" t="s">
        <v>1077</v>
      </c>
      <c r="E95" t="s">
        <v>1560</v>
      </c>
    </row>
    <row r="96" spans="1:5" x14ac:dyDescent="0.35">
      <c r="A96" t="str">
        <f>"5637019"</f>
        <v>5637019</v>
      </c>
      <c r="B96" t="s">
        <v>177</v>
      </c>
      <c r="C96" t="s">
        <v>394</v>
      </c>
      <c r="D96" t="s">
        <v>1078</v>
      </c>
      <c r="E96" t="s">
        <v>1560</v>
      </c>
    </row>
    <row r="97" spans="1:5" x14ac:dyDescent="0.35">
      <c r="A97" t="str">
        <f>"5626020"</f>
        <v>5626020</v>
      </c>
      <c r="B97" t="s">
        <v>395</v>
      </c>
      <c r="C97" t="s">
        <v>72</v>
      </c>
      <c r="D97" t="s">
        <v>1079</v>
      </c>
      <c r="E97" t="s">
        <v>1560</v>
      </c>
    </row>
    <row r="98" spans="1:5" x14ac:dyDescent="0.35">
      <c r="A98" t="str">
        <f>"5678184"</f>
        <v>5678184</v>
      </c>
      <c r="B98" t="s">
        <v>396</v>
      </c>
      <c r="C98" t="s">
        <v>90</v>
      </c>
      <c r="D98" t="s">
        <v>1080</v>
      </c>
      <c r="E98" t="s">
        <v>1560</v>
      </c>
    </row>
    <row r="99" spans="1:5" x14ac:dyDescent="0.35">
      <c r="A99" t="str">
        <f>"5528674"</f>
        <v>5528674</v>
      </c>
      <c r="B99" t="s">
        <v>397</v>
      </c>
      <c r="C99" t="s">
        <v>88</v>
      </c>
      <c r="D99" t="s">
        <v>1081</v>
      </c>
      <c r="E99" t="s">
        <v>1560</v>
      </c>
    </row>
    <row r="100" spans="1:5" x14ac:dyDescent="0.35">
      <c r="A100" t="str">
        <f>"5638553"</f>
        <v>5638553</v>
      </c>
      <c r="B100" t="s">
        <v>398</v>
      </c>
      <c r="C100" t="s">
        <v>77</v>
      </c>
      <c r="D100" t="s">
        <v>1082</v>
      </c>
      <c r="E100" t="s">
        <v>1560</v>
      </c>
    </row>
    <row r="101" spans="1:5" x14ac:dyDescent="0.35">
      <c r="A101" t="str">
        <f>"5632635"</f>
        <v>5632635</v>
      </c>
      <c r="B101" t="s">
        <v>399</v>
      </c>
      <c r="C101" t="s">
        <v>124</v>
      </c>
      <c r="D101" t="s">
        <v>1083</v>
      </c>
      <c r="E101" t="s">
        <v>1560</v>
      </c>
    </row>
    <row r="102" spans="1:5" x14ac:dyDescent="0.35">
      <c r="A102" t="str">
        <f>"5538631"</f>
        <v>5538631</v>
      </c>
      <c r="B102" t="s">
        <v>400</v>
      </c>
      <c r="C102" t="s">
        <v>401</v>
      </c>
      <c r="D102" t="s">
        <v>1084</v>
      </c>
      <c r="E102" t="s">
        <v>1560</v>
      </c>
    </row>
    <row r="103" spans="1:5" x14ac:dyDescent="0.35">
      <c r="A103" t="str">
        <f>"5562346"</f>
        <v>5562346</v>
      </c>
      <c r="B103" t="s">
        <v>402</v>
      </c>
      <c r="C103" t="s">
        <v>150</v>
      </c>
      <c r="D103" t="s">
        <v>1085</v>
      </c>
      <c r="E103" t="s">
        <v>1560</v>
      </c>
    </row>
    <row r="104" spans="1:5" x14ac:dyDescent="0.35">
      <c r="A104" t="str">
        <f>"5690272"</f>
        <v>5690272</v>
      </c>
      <c r="B104" t="s">
        <v>403</v>
      </c>
      <c r="C104" t="s">
        <v>74</v>
      </c>
      <c r="D104" t="s">
        <v>1086</v>
      </c>
      <c r="E104" t="s">
        <v>1560</v>
      </c>
    </row>
    <row r="105" spans="1:5" x14ac:dyDescent="0.35">
      <c r="A105" t="str">
        <f>"5670529"</f>
        <v>5670529</v>
      </c>
      <c r="B105" t="s">
        <v>404</v>
      </c>
      <c r="C105" t="s">
        <v>7</v>
      </c>
      <c r="D105" t="s">
        <v>1087</v>
      </c>
      <c r="E105" t="s">
        <v>1560</v>
      </c>
    </row>
    <row r="106" spans="1:5" x14ac:dyDescent="0.35">
      <c r="A106" t="str">
        <f>"5640727"</f>
        <v>5640727</v>
      </c>
      <c r="B106" t="s">
        <v>405</v>
      </c>
      <c r="C106" t="s">
        <v>406</v>
      </c>
      <c r="D106" t="s">
        <v>1088</v>
      </c>
      <c r="E106" t="s">
        <v>1560</v>
      </c>
    </row>
    <row r="107" spans="1:5" x14ac:dyDescent="0.35">
      <c r="A107" t="str">
        <f>"5632288"</f>
        <v>5632288</v>
      </c>
      <c r="B107" t="s">
        <v>407</v>
      </c>
      <c r="C107" t="s">
        <v>16</v>
      </c>
      <c r="D107" t="s">
        <v>1089</v>
      </c>
      <c r="E107" t="s">
        <v>1560</v>
      </c>
    </row>
    <row r="108" spans="1:5" x14ac:dyDescent="0.35">
      <c r="A108" t="str">
        <f>"5552584"</f>
        <v>5552584</v>
      </c>
      <c r="B108" t="s">
        <v>408</v>
      </c>
      <c r="C108" t="s">
        <v>90</v>
      </c>
      <c r="D108" t="s">
        <v>1090</v>
      </c>
      <c r="E108" t="s">
        <v>1560</v>
      </c>
    </row>
    <row r="109" spans="1:5" x14ac:dyDescent="0.35">
      <c r="A109" t="str">
        <f>"5695483"</f>
        <v>5695483</v>
      </c>
      <c r="B109" t="s">
        <v>409</v>
      </c>
      <c r="C109" t="s">
        <v>410</v>
      </c>
      <c r="D109" t="s">
        <v>1091</v>
      </c>
      <c r="E109" t="s">
        <v>1560</v>
      </c>
    </row>
    <row r="110" spans="1:5" x14ac:dyDescent="0.35">
      <c r="A110" t="str">
        <f>"5567589"</f>
        <v>5567589</v>
      </c>
      <c r="B110" t="s">
        <v>411</v>
      </c>
      <c r="C110" t="s">
        <v>253</v>
      </c>
      <c r="D110" t="s">
        <v>1092</v>
      </c>
      <c r="E110" t="s">
        <v>1560</v>
      </c>
    </row>
    <row r="111" spans="1:5" x14ac:dyDescent="0.35">
      <c r="A111" t="str">
        <f>"5684677"</f>
        <v>5684677</v>
      </c>
      <c r="B111" t="s">
        <v>412</v>
      </c>
      <c r="C111" t="s">
        <v>413</v>
      </c>
      <c r="D111" t="s">
        <v>1093</v>
      </c>
      <c r="E111" t="s">
        <v>1560</v>
      </c>
    </row>
    <row r="112" spans="1:5" x14ac:dyDescent="0.35">
      <c r="A112" t="str">
        <f>"5637315"</f>
        <v>5637315</v>
      </c>
      <c r="B112" t="s">
        <v>414</v>
      </c>
      <c r="C112" t="s">
        <v>194</v>
      </c>
      <c r="D112" t="s">
        <v>1094</v>
      </c>
      <c r="E112" t="s">
        <v>1560</v>
      </c>
    </row>
    <row r="113" spans="1:5" x14ac:dyDescent="0.35">
      <c r="A113" t="str">
        <f>"4150942"</f>
        <v>4150942</v>
      </c>
      <c r="B113" t="s">
        <v>415</v>
      </c>
      <c r="C113" t="s">
        <v>416</v>
      </c>
      <c r="D113" t="s">
        <v>1095</v>
      </c>
      <c r="E113" t="s">
        <v>1560</v>
      </c>
    </row>
    <row r="114" spans="1:5" x14ac:dyDescent="0.35">
      <c r="A114" t="str">
        <f>"5683063"</f>
        <v>5683063</v>
      </c>
      <c r="B114" t="s">
        <v>417</v>
      </c>
      <c r="C114" t="s">
        <v>33</v>
      </c>
      <c r="D114" t="s">
        <v>1096</v>
      </c>
      <c r="E114" t="s">
        <v>1560</v>
      </c>
    </row>
    <row r="115" spans="1:5" x14ac:dyDescent="0.35">
      <c r="A115" t="str">
        <f>"5640745"</f>
        <v>5640745</v>
      </c>
      <c r="B115" t="s">
        <v>418</v>
      </c>
      <c r="C115" t="s">
        <v>137</v>
      </c>
      <c r="D115" t="s">
        <v>1097</v>
      </c>
      <c r="E115" t="s">
        <v>1560</v>
      </c>
    </row>
    <row r="116" spans="1:5" x14ac:dyDescent="0.35">
      <c r="A116" t="str">
        <f>"5589159"</f>
        <v>5589159</v>
      </c>
      <c r="B116" t="s">
        <v>419</v>
      </c>
      <c r="C116" t="s">
        <v>126</v>
      </c>
      <c r="D116" t="s">
        <v>1098</v>
      </c>
      <c r="E116" t="s">
        <v>1560</v>
      </c>
    </row>
    <row r="117" spans="1:5" x14ac:dyDescent="0.35">
      <c r="A117" t="str">
        <f>"5581582"</f>
        <v>5581582</v>
      </c>
      <c r="B117" t="s">
        <v>32</v>
      </c>
      <c r="C117" t="s">
        <v>420</v>
      </c>
      <c r="D117" t="s">
        <v>1099</v>
      </c>
      <c r="E117" t="s">
        <v>1560</v>
      </c>
    </row>
    <row r="118" spans="1:5" x14ac:dyDescent="0.35">
      <c r="A118" t="str">
        <f>"5335287"</f>
        <v>5335287</v>
      </c>
      <c r="B118" t="s">
        <v>421</v>
      </c>
      <c r="C118" t="s">
        <v>422</v>
      </c>
      <c r="D118" t="s">
        <v>1100</v>
      </c>
      <c r="E118" t="s">
        <v>1560</v>
      </c>
    </row>
    <row r="119" spans="1:5" x14ac:dyDescent="0.35">
      <c r="A119" t="str">
        <f>"5104908"</f>
        <v>5104908</v>
      </c>
      <c r="B119" t="s">
        <v>178</v>
      </c>
      <c r="C119" t="s">
        <v>156</v>
      </c>
      <c r="D119" t="s">
        <v>179</v>
      </c>
      <c r="E119" t="s">
        <v>1560</v>
      </c>
    </row>
    <row r="120" spans="1:5" x14ac:dyDescent="0.35">
      <c r="A120" t="str">
        <f>"5573452"</f>
        <v>5573452</v>
      </c>
      <c r="B120" t="s">
        <v>178</v>
      </c>
      <c r="C120" t="s">
        <v>423</v>
      </c>
      <c r="D120" t="s">
        <v>1101</v>
      </c>
      <c r="E120" t="s">
        <v>1560</v>
      </c>
    </row>
    <row r="121" spans="1:5" x14ac:dyDescent="0.35">
      <c r="A121" t="str">
        <f>"5573200"</f>
        <v>5573200</v>
      </c>
      <c r="B121" t="s">
        <v>248</v>
      </c>
      <c r="C121" t="s">
        <v>424</v>
      </c>
      <c r="D121" t="s">
        <v>1102</v>
      </c>
      <c r="E121" t="s">
        <v>1560</v>
      </c>
    </row>
    <row r="122" spans="1:5" x14ac:dyDescent="0.35">
      <c r="A122" t="str">
        <f>"5098463"</f>
        <v>5098463</v>
      </c>
      <c r="B122" t="s">
        <v>425</v>
      </c>
      <c r="C122" t="s">
        <v>118</v>
      </c>
      <c r="D122" t="s">
        <v>1103</v>
      </c>
      <c r="E122" t="s">
        <v>1560</v>
      </c>
    </row>
    <row r="123" spans="1:5" x14ac:dyDescent="0.35">
      <c r="A123" t="str">
        <f>"5169684"</f>
        <v>5169684</v>
      </c>
      <c r="B123" t="s">
        <v>426</v>
      </c>
      <c r="C123" t="s">
        <v>169</v>
      </c>
      <c r="D123" t="s">
        <v>1104</v>
      </c>
      <c r="E123" t="s">
        <v>1560</v>
      </c>
    </row>
    <row r="124" spans="1:5" x14ac:dyDescent="0.35">
      <c r="A124" t="str">
        <f>"5672695"</f>
        <v>5672695</v>
      </c>
      <c r="B124" t="s">
        <v>427</v>
      </c>
      <c r="C124" t="s">
        <v>428</v>
      </c>
      <c r="D124" t="s">
        <v>1105</v>
      </c>
      <c r="E124" t="s">
        <v>1560</v>
      </c>
    </row>
    <row r="125" spans="1:5" x14ac:dyDescent="0.35">
      <c r="A125" t="str">
        <f>"5690288"</f>
        <v>5690288</v>
      </c>
      <c r="B125" t="s">
        <v>429</v>
      </c>
      <c r="C125" t="s">
        <v>430</v>
      </c>
      <c r="D125" t="s">
        <v>1106</v>
      </c>
      <c r="E125" t="s">
        <v>1560</v>
      </c>
    </row>
    <row r="126" spans="1:5" x14ac:dyDescent="0.35">
      <c r="A126" t="str">
        <f>"5559666"</f>
        <v>5559666</v>
      </c>
      <c r="B126" t="s">
        <v>431</v>
      </c>
      <c r="C126" t="s">
        <v>432</v>
      </c>
      <c r="D126" t="s">
        <v>1107</v>
      </c>
      <c r="E126" t="s">
        <v>1560</v>
      </c>
    </row>
    <row r="127" spans="1:5" x14ac:dyDescent="0.35">
      <c r="A127" t="str">
        <f>"5639509"</f>
        <v>5639509</v>
      </c>
      <c r="B127" t="s">
        <v>220</v>
      </c>
      <c r="C127" t="s">
        <v>50</v>
      </c>
      <c r="D127" t="s">
        <v>1108</v>
      </c>
      <c r="E127" t="s">
        <v>1560</v>
      </c>
    </row>
    <row r="128" spans="1:5" x14ac:dyDescent="0.35">
      <c r="A128" t="str">
        <f>"5657199"</f>
        <v>5657199</v>
      </c>
      <c r="B128" t="s">
        <v>69</v>
      </c>
      <c r="C128" t="s">
        <v>6</v>
      </c>
      <c r="D128" t="s">
        <v>1109</v>
      </c>
      <c r="E128" t="s">
        <v>1560</v>
      </c>
    </row>
    <row r="129" spans="1:5" x14ac:dyDescent="0.35">
      <c r="A129" t="str">
        <f>"5455343"</f>
        <v>5455343</v>
      </c>
      <c r="B129" t="s">
        <v>69</v>
      </c>
      <c r="C129" t="s">
        <v>121</v>
      </c>
      <c r="D129" t="s">
        <v>1110</v>
      </c>
      <c r="E129" t="s">
        <v>1560</v>
      </c>
    </row>
    <row r="130" spans="1:5" x14ac:dyDescent="0.35">
      <c r="A130" t="str">
        <f>"5612520"</f>
        <v>5612520</v>
      </c>
      <c r="B130" t="s">
        <v>180</v>
      </c>
      <c r="C130" t="s">
        <v>433</v>
      </c>
      <c r="D130" t="s">
        <v>1111</v>
      </c>
      <c r="E130" t="s">
        <v>1560</v>
      </c>
    </row>
    <row r="131" spans="1:5" x14ac:dyDescent="0.35">
      <c r="A131" t="str">
        <f>"5546166"</f>
        <v>5546166</v>
      </c>
      <c r="B131" t="s">
        <v>236</v>
      </c>
      <c r="C131" t="s">
        <v>28</v>
      </c>
      <c r="D131" t="s">
        <v>1112</v>
      </c>
      <c r="E131" t="s">
        <v>1560</v>
      </c>
    </row>
    <row r="132" spans="1:5" x14ac:dyDescent="0.35">
      <c r="A132" t="str">
        <f>"5527021"</f>
        <v>5527021</v>
      </c>
      <c r="B132" t="s">
        <v>434</v>
      </c>
      <c r="C132" t="s">
        <v>62</v>
      </c>
      <c r="D132" t="s">
        <v>1113</v>
      </c>
      <c r="E132" t="s">
        <v>1560</v>
      </c>
    </row>
    <row r="133" spans="1:5" x14ac:dyDescent="0.35">
      <c r="A133" t="str">
        <f>"5643043"</f>
        <v>5643043</v>
      </c>
      <c r="B133" t="s">
        <v>435</v>
      </c>
      <c r="C133" t="s">
        <v>436</v>
      </c>
      <c r="D133" t="s">
        <v>1114</v>
      </c>
      <c r="E133" t="s">
        <v>1560</v>
      </c>
    </row>
    <row r="134" spans="1:5" x14ac:dyDescent="0.35">
      <c r="A134" t="str">
        <f>"5690855"</f>
        <v>5690855</v>
      </c>
      <c r="B134" t="s">
        <v>437</v>
      </c>
      <c r="C134" t="s">
        <v>43</v>
      </c>
      <c r="D134" t="s">
        <v>1115</v>
      </c>
      <c r="E134" t="s">
        <v>1560</v>
      </c>
    </row>
    <row r="135" spans="1:5" x14ac:dyDescent="0.35">
      <c r="A135" t="str">
        <f>"5628996"</f>
        <v>5628996</v>
      </c>
      <c r="B135" t="s">
        <v>438</v>
      </c>
      <c r="C135" t="s">
        <v>439</v>
      </c>
      <c r="D135" t="s">
        <v>1116</v>
      </c>
      <c r="E135" t="s">
        <v>1560</v>
      </c>
    </row>
    <row r="136" spans="1:5" x14ac:dyDescent="0.35">
      <c r="A136" t="str">
        <f>"5680847"</f>
        <v>5680847</v>
      </c>
      <c r="B136" t="s">
        <v>440</v>
      </c>
      <c r="C136" t="s">
        <v>441</v>
      </c>
      <c r="D136" t="s">
        <v>1117</v>
      </c>
      <c r="E136" t="s">
        <v>1560</v>
      </c>
    </row>
    <row r="137" spans="1:5" x14ac:dyDescent="0.35">
      <c r="A137" t="str">
        <f>"5610746"</f>
        <v>5610746</v>
      </c>
      <c r="B137" t="s">
        <v>442</v>
      </c>
      <c r="C137" t="s">
        <v>98</v>
      </c>
      <c r="D137" t="s">
        <v>1118</v>
      </c>
      <c r="E137" t="s">
        <v>1560</v>
      </c>
    </row>
    <row r="138" spans="1:5" x14ac:dyDescent="0.35">
      <c r="A138" t="str">
        <f>"5031291"</f>
        <v>5031291</v>
      </c>
      <c r="B138" t="s">
        <v>443</v>
      </c>
      <c r="C138" t="s">
        <v>444</v>
      </c>
      <c r="D138" t="s">
        <v>1119</v>
      </c>
      <c r="E138" t="s">
        <v>1560</v>
      </c>
    </row>
    <row r="139" spans="1:5" x14ac:dyDescent="0.35">
      <c r="A139" t="str">
        <f>"5596970"</f>
        <v>5596970</v>
      </c>
      <c r="B139" t="s">
        <v>445</v>
      </c>
      <c r="C139" t="s">
        <v>446</v>
      </c>
      <c r="D139" t="s">
        <v>1120</v>
      </c>
      <c r="E139" t="s">
        <v>1560</v>
      </c>
    </row>
    <row r="140" spans="1:5" x14ac:dyDescent="0.35">
      <c r="A140" t="str">
        <f>"3240310"</f>
        <v>3240310</v>
      </c>
      <c r="B140" t="s">
        <v>181</v>
      </c>
      <c r="C140" t="s">
        <v>113</v>
      </c>
      <c r="D140" t="s">
        <v>1121</v>
      </c>
      <c r="E140" t="s">
        <v>1560</v>
      </c>
    </row>
    <row r="141" spans="1:5" x14ac:dyDescent="0.35">
      <c r="A141" t="str">
        <f>"4910402"</f>
        <v>4910402</v>
      </c>
      <c r="B141" t="s">
        <v>447</v>
      </c>
      <c r="C141" t="s">
        <v>163</v>
      </c>
      <c r="D141" t="s">
        <v>1122</v>
      </c>
      <c r="E141" t="s">
        <v>1560</v>
      </c>
    </row>
    <row r="142" spans="1:5" x14ac:dyDescent="0.35">
      <c r="A142" t="str">
        <f>"5523215"</f>
        <v>5523215</v>
      </c>
      <c r="B142" t="s">
        <v>159</v>
      </c>
      <c r="C142" t="s">
        <v>448</v>
      </c>
      <c r="D142" t="s">
        <v>1123</v>
      </c>
      <c r="E142" t="s">
        <v>1560</v>
      </c>
    </row>
    <row r="143" spans="1:5" x14ac:dyDescent="0.35">
      <c r="A143" t="str">
        <f>"5506397"</f>
        <v>5506397</v>
      </c>
      <c r="B143" t="s">
        <v>449</v>
      </c>
      <c r="C143" t="s">
        <v>450</v>
      </c>
      <c r="D143" t="s">
        <v>1124</v>
      </c>
      <c r="E143" t="s">
        <v>1560</v>
      </c>
    </row>
    <row r="144" spans="1:5" x14ac:dyDescent="0.35">
      <c r="A144" t="str">
        <f>"5726605"</f>
        <v>5726605</v>
      </c>
      <c r="B144" t="s">
        <v>238</v>
      </c>
      <c r="C144" t="s">
        <v>33</v>
      </c>
      <c r="D144" t="s">
        <v>1125</v>
      </c>
      <c r="E144" t="s">
        <v>1560</v>
      </c>
    </row>
    <row r="145" spans="1:5" x14ac:dyDescent="0.35">
      <c r="A145" t="str">
        <f>"5535889"</f>
        <v>5535889</v>
      </c>
      <c r="B145" t="s">
        <v>238</v>
      </c>
      <c r="C145" t="s">
        <v>451</v>
      </c>
      <c r="D145" t="s">
        <v>1126</v>
      </c>
      <c r="E145" t="s">
        <v>1560</v>
      </c>
    </row>
    <row r="146" spans="1:5" x14ac:dyDescent="0.35">
      <c r="A146" t="str">
        <f>"5672113"</f>
        <v>5672113</v>
      </c>
      <c r="B146" t="s">
        <v>452</v>
      </c>
      <c r="C146" t="s">
        <v>453</v>
      </c>
      <c r="D146" t="s">
        <v>1127</v>
      </c>
      <c r="E146" t="s">
        <v>1560</v>
      </c>
    </row>
    <row r="147" spans="1:5" x14ac:dyDescent="0.35">
      <c r="A147" t="str">
        <f>"5638753"</f>
        <v>5638753</v>
      </c>
      <c r="B147" t="s">
        <v>204</v>
      </c>
      <c r="C147" t="s">
        <v>27</v>
      </c>
      <c r="D147" t="s">
        <v>1128</v>
      </c>
      <c r="E147" t="s">
        <v>1560</v>
      </c>
    </row>
    <row r="148" spans="1:5" x14ac:dyDescent="0.35">
      <c r="A148" t="str">
        <f>"5623142"</f>
        <v>5623142</v>
      </c>
      <c r="B148" t="s">
        <v>454</v>
      </c>
      <c r="C148" t="s">
        <v>34</v>
      </c>
      <c r="D148" t="s">
        <v>1129</v>
      </c>
      <c r="E148" t="s">
        <v>1560</v>
      </c>
    </row>
    <row r="149" spans="1:5" x14ac:dyDescent="0.35">
      <c r="A149" t="str">
        <f>"5422390"</f>
        <v>5422390</v>
      </c>
      <c r="B149" t="s">
        <v>455</v>
      </c>
      <c r="C149" t="s">
        <v>24</v>
      </c>
      <c r="D149" t="s">
        <v>1130</v>
      </c>
      <c r="E149" t="s">
        <v>1560</v>
      </c>
    </row>
    <row r="150" spans="1:5" x14ac:dyDescent="0.35">
      <c r="A150" t="str">
        <f>"5631943"</f>
        <v>5631943</v>
      </c>
      <c r="B150" t="s">
        <v>456</v>
      </c>
      <c r="C150" t="s">
        <v>457</v>
      </c>
      <c r="D150" t="s">
        <v>1131</v>
      </c>
      <c r="E150" t="s">
        <v>1560</v>
      </c>
    </row>
    <row r="151" spans="1:5" x14ac:dyDescent="0.35">
      <c r="A151" t="str">
        <f>"5695652"</f>
        <v>5695652</v>
      </c>
      <c r="B151" t="s">
        <v>14</v>
      </c>
      <c r="C151" t="s">
        <v>130</v>
      </c>
      <c r="D151" t="s">
        <v>1132</v>
      </c>
      <c r="E151" t="s">
        <v>1560</v>
      </c>
    </row>
    <row r="152" spans="1:5" x14ac:dyDescent="0.35">
      <c r="A152" t="str">
        <f>"5672881"</f>
        <v>5672881</v>
      </c>
      <c r="B152" t="s">
        <v>14</v>
      </c>
      <c r="C152" t="s">
        <v>143</v>
      </c>
      <c r="D152" t="s">
        <v>1133</v>
      </c>
      <c r="E152" t="s">
        <v>1560</v>
      </c>
    </row>
    <row r="153" spans="1:5" x14ac:dyDescent="0.35">
      <c r="A153" t="str">
        <f>"5546445"</f>
        <v>5546445</v>
      </c>
      <c r="B153" t="s">
        <v>162</v>
      </c>
      <c r="C153" t="s">
        <v>458</v>
      </c>
      <c r="D153" t="s">
        <v>1134</v>
      </c>
      <c r="E153" t="s">
        <v>1560</v>
      </c>
    </row>
    <row r="154" spans="1:5" x14ac:dyDescent="0.35">
      <c r="A154" t="str">
        <f>"5641777"</f>
        <v>5641777</v>
      </c>
      <c r="B154" t="s">
        <v>459</v>
      </c>
      <c r="C154" t="s">
        <v>460</v>
      </c>
      <c r="D154" t="s">
        <v>1135</v>
      </c>
      <c r="E154" t="s">
        <v>1560</v>
      </c>
    </row>
    <row r="155" spans="1:5" x14ac:dyDescent="0.35">
      <c r="A155" t="str">
        <f>"5622964"</f>
        <v>5622964</v>
      </c>
      <c r="B155" t="s">
        <v>461</v>
      </c>
      <c r="C155" t="s">
        <v>462</v>
      </c>
      <c r="D155" t="s">
        <v>1136</v>
      </c>
      <c r="E155" t="s">
        <v>1560</v>
      </c>
    </row>
    <row r="156" spans="1:5" x14ac:dyDescent="0.35">
      <c r="A156" t="str">
        <f>"4168378"</f>
        <v>4168378</v>
      </c>
      <c r="B156" t="s">
        <v>463</v>
      </c>
      <c r="C156" t="s">
        <v>207</v>
      </c>
      <c r="D156" t="s">
        <v>1137</v>
      </c>
      <c r="E156" t="s">
        <v>1560</v>
      </c>
    </row>
    <row r="157" spans="1:5" x14ac:dyDescent="0.35">
      <c r="A157" t="str">
        <f>"5671502"</f>
        <v>5671502</v>
      </c>
      <c r="B157" t="s">
        <v>464</v>
      </c>
      <c r="C157" t="s">
        <v>198</v>
      </c>
      <c r="D157" t="s">
        <v>1138</v>
      </c>
      <c r="E157" t="s">
        <v>1560</v>
      </c>
    </row>
    <row r="158" spans="1:5" x14ac:dyDescent="0.35">
      <c r="A158" t="str">
        <f>"5638629"</f>
        <v>5638629</v>
      </c>
      <c r="B158" t="s">
        <v>465</v>
      </c>
      <c r="C158" t="s">
        <v>249</v>
      </c>
      <c r="D158" t="s">
        <v>1139</v>
      </c>
      <c r="E158" t="s">
        <v>1560</v>
      </c>
    </row>
    <row r="159" spans="1:5" x14ac:dyDescent="0.35">
      <c r="A159" t="str">
        <f>"5637656"</f>
        <v>5637656</v>
      </c>
      <c r="B159" t="s">
        <v>465</v>
      </c>
      <c r="C159" t="s">
        <v>247</v>
      </c>
      <c r="D159" t="s">
        <v>1140</v>
      </c>
      <c r="E159" t="s">
        <v>1560</v>
      </c>
    </row>
    <row r="160" spans="1:5" x14ac:dyDescent="0.35">
      <c r="A160" t="str">
        <f>"5628129"</f>
        <v>5628129</v>
      </c>
      <c r="B160" t="s">
        <v>466</v>
      </c>
      <c r="C160" t="s">
        <v>226</v>
      </c>
      <c r="D160" t="s">
        <v>1141</v>
      </c>
      <c r="E160" t="s">
        <v>1560</v>
      </c>
    </row>
    <row r="161" spans="1:5" x14ac:dyDescent="0.35">
      <c r="A161" t="str">
        <f>"5663113"</f>
        <v>5663113</v>
      </c>
      <c r="B161" t="s">
        <v>467</v>
      </c>
      <c r="C161" t="s">
        <v>468</v>
      </c>
      <c r="D161" t="s">
        <v>1142</v>
      </c>
      <c r="E161" t="s">
        <v>1560</v>
      </c>
    </row>
    <row r="162" spans="1:5" x14ac:dyDescent="0.35">
      <c r="A162" t="str">
        <f>"5664963"</f>
        <v>5664963</v>
      </c>
      <c r="B162" t="s">
        <v>469</v>
      </c>
      <c r="C162" t="s">
        <v>470</v>
      </c>
      <c r="D162" t="s">
        <v>1143</v>
      </c>
      <c r="E162" t="s">
        <v>1560</v>
      </c>
    </row>
    <row r="163" spans="1:5" x14ac:dyDescent="0.35">
      <c r="A163" t="str">
        <f>"5666972"</f>
        <v>5666972</v>
      </c>
      <c r="B163" t="s">
        <v>63</v>
      </c>
      <c r="C163" t="s">
        <v>208</v>
      </c>
      <c r="D163" t="s">
        <v>1144</v>
      </c>
      <c r="E163" t="s">
        <v>1560</v>
      </c>
    </row>
    <row r="164" spans="1:5" x14ac:dyDescent="0.35">
      <c r="A164" t="str">
        <f>"5645413"</f>
        <v>5645413</v>
      </c>
      <c r="B164" t="s">
        <v>471</v>
      </c>
      <c r="C164" t="s">
        <v>472</v>
      </c>
      <c r="D164" t="s">
        <v>1145</v>
      </c>
      <c r="E164" t="s">
        <v>1560</v>
      </c>
    </row>
    <row r="165" spans="1:5" x14ac:dyDescent="0.35">
      <c r="A165" t="str">
        <f>"5186702"</f>
        <v>5186702</v>
      </c>
      <c r="B165" t="s">
        <v>473</v>
      </c>
      <c r="C165" t="s">
        <v>474</v>
      </c>
      <c r="D165" t="s">
        <v>1146</v>
      </c>
      <c r="E165" t="s">
        <v>1560</v>
      </c>
    </row>
    <row r="166" spans="1:5" x14ac:dyDescent="0.35">
      <c r="A166" t="str">
        <f>"5621630"</f>
        <v>5621630</v>
      </c>
      <c r="B166" t="s">
        <v>36</v>
      </c>
      <c r="C166" t="s">
        <v>475</v>
      </c>
      <c r="D166" t="s">
        <v>1147</v>
      </c>
      <c r="E166" t="s">
        <v>1560</v>
      </c>
    </row>
    <row r="167" spans="1:5" x14ac:dyDescent="0.35">
      <c r="A167" t="str">
        <f>"5645422"</f>
        <v>5645422</v>
      </c>
      <c r="B167" t="s">
        <v>131</v>
      </c>
      <c r="C167" t="s">
        <v>90</v>
      </c>
      <c r="D167" t="s">
        <v>1148</v>
      </c>
      <c r="E167" t="s">
        <v>1560</v>
      </c>
    </row>
    <row r="168" spans="1:5" x14ac:dyDescent="0.35">
      <c r="A168" t="str">
        <f>"5664158"</f>
        <v>5664158</v>
      </c>
      <c r="B168" t="s">
        <v>80</v>
      </c>
      <c r="C168" t="s">
        <v>82</v>
      </c>
      <c r="D168" t="s">
        <v>1149</v>
      </c>
      <c r="E168" t="s">
        <v>1560</v>
      </c>
    </row>
    <row r="169" spans="1:5" x14ac:dyDescent="0.35">
      <c r="A169" t="str">
        <f>"5632318"</f>
        <v>5632318</v>
      </c>
      <c r="B169" t="s">
        <v>476</v>
      </c>
      <c r="C169" t="s">
        <v>477</v>
      </c>
      <c r="D169" t="s">
        <v>1150</v>
      </c>
      <c r="E169" t="s">
        <v>1560</v>
      </c>
    </row>
    <row r="170" spans="1:5" x14ac:dyDescent="0.35">
      <c r="A170" t="str">
        <f>"5528778"</f>
        <v>5528778</v>
      </c>
      <c r="B170" t="s">
        <v>478</v>
      </c>
      <c r="C170" t="s">
        <v>479</v>
      </c>
      <c r="D170" t="s">
        <v>1151</v>
      </c>
      <c r="E170" t="s">
        <v>1560</v>
      </c>
    </row>
    <row r="171" spans="1:5" x14ac:dyDescent="0.35">
      <c r="A171" t="str">
        <f>"5577731"</f>
        <v>5577731</v>
      </c>
      <c r="B171" t="s">
        <v>480</v>
      </c>
      <c r="C171" t="s">
        <v>145</v>
      </c>
      <c r="D171" t="s">
        <v>1152</v>
      </c>
      <c r="E171" t="s">
        <v>1560</v>
      </c>
    </row>
    <row r="172" spans="1:5" x14ac:dyDescent="0.35">
      <c r="A172" t="str">
        <f>"4926473"</f>
        <v>4926473</v>
      </c>
      <c r="B172" t="s">
        <v>481</v>
      </c>
      <c r="C172" t="s">
        <v>482</v>
      </c>
      <c r="D172" t="s">
        <v>1153</v>
      </c>
      <c r="E172" t="s">
        <v>1560</v>
      </c>
    </row>
    <row r="173" spans="1:5" x14ac:dyDescent="0.35">
      <c r="A173" t="str">
        <f>"5468538"</f>
        <v>5468538</v>
      </c>
      <c r="B173" t="s">
        <v>483</v>
      </c>
      <c r="C173" t="s">
        <v>484</v>
      </c>
      <c r="D173" t="s">
        <v>1154</v>
      </c>
      <c r="E173" t="s">
        <v>1560</v>
      </c>
    </row>
    <row r="174" spans="1:5" x14ac:dyDescent="0.35">
      <c r="A174" t="str">
        <f>"5542308"</f>
        <v>5542308</v>
      </c>
      <c r="B174" t="s">
        <v>485</v>
      </c>
      <c r="C174" t="s">
        <v>72</v>
      </c>
      <c r="D174" t="s">
        <v>1155</v>
      </c>
      <c r="E174" t="s">
        <v>1560</v>
      </c>
    </row>
    <row r="175" spans="1:5" x14ac:dyDescent="0.35">
      <c r="A175" t="str">
        <f>"5436115"</f>
        <v>5436115</v>
      </c>
      <c r="B175" t="s">
        <v>189</v>
      </c>
      <c r="C175" t="s">
        <v>77</v>
      </c>
      <c r="D175" t="s">
        <v>190</v>
      </c>
      <c r="E175" t="s">
        <v>1560</v>
      </c>
    </row>
    <row r="176" spans="1:5" x14ac:dyDescent="0.35">
      <c r="A176" t="str">
        <f>"5016138"</f>
        <v>5016138</v>
      </c>
      <c r="B176" t="s">
        <v>37</v>
      </c>
      <c r="C176" t="s">
        <v>486</v>
      </c>
      <c r="D176" t="s">
        <v>1156</v>
      </c>
      <c r="E176" t="s">
        <v>1560</v>
      </c>
    </row>
    <row r="177" spans="1:5" x14ac:dyDescent="0.35">
      <c r="A177" t="str">
        <f>"5689864"</f>
        <v>5689864</v>
      </c>
      <c r="B177" t="s">
        <v>487</v>
      </c>
      <c r="C177" t="s">
        <v>488</v>
      </c>
      <c r="D177" t="s">
        <v>1157</v>
      </c>
      <c r="E177" t="s">
        <v>1560</v>
      </c>
    </row>
    <row r="178" spans="1:5" x14ac:dyDescent="0.35">
      <c r="A178" t="str">
        <f>"5194394"</f>
        <v>5194394</v>
      </c>
      <c r="B178" t="s">
        <v>192</v>
      </c>
      <c r="C178" t="s">
        <v>150</v>
      </c>
      <c r="D178" t="s">
        <v>1158</v>
      </c>
      <c r="E178" t="s">
        <v>1560</v>
      </c>
    </row>
    <row r="179" spans="1:5" x14ac:dyDescent="0.35">
      <c r="A179" t="str">
        <f>"5625472"</f>
        <v>5625472</v>
      </c>
      <c r="B179" t="s">
        <v>489</v>
      </c>
      <c r="C179" t="s">
        <v>490</v>
      </c>
      <c r="D179" t="s">
        <v>1159</v>
      </c>
      <c r="E179" t="s">
        <v>1560</v>
      </c>
    </row>
    <row r="180" spans="1:5" x14ac:dyDescent="0.35">
      <c r="A180" t="str">
        <f>"5628323"</f>
        <v>5628323</v>
      </c>
      <c r="B180" t="s">
        <v>491</v>
      </c>
      <c r="C180" t="s">
        <v>124</v>
      </c>
      <c r="D180" t="s">
        <v>1160</v>
      </c>
      <c r="E180" t="s">
        <v>1560</v>
      </c>
    </row>
    <row r="181" spans="1:5" x14ac:dyDescent="0.35">
      <c r="A181" t="str">
        <f>"5626423"</f>
        <v>5626423</v>
      </c>
      <c r="B181" t="s">
        <v>491</v>
      </c>
      <c r="C181" t="s">
        <v>115</v>
      </c>
      <c r="D181" t="s">
        <v>1161</v>
      </c>
      <c r="E181" t="s">
        <v>1560</v>
      </c>
    </row>
    <row r="182" spans="1:5" x14ac:dyDescent="0.35">
      <c r="A182" t="str">
        <f>"5648058"</f>
        <v>5648058</v>
      </c>
      <c r="B182" t="s">
        <v>492</v>
      </c>
      <c r="C182" t="s">
        <v>61</v>
      </c>
      <c r="D182" t="s">
        <v>1162</v>
      </c>
      <c r="E182" t="s">
        <v>1560</v>
      </c>
    </row>
    <row r="183" spans="1:5" x14ac:dyDescent="0.35">
      <c r="A183" t="str">
        <f>"5621859"</f>
        <v>5621859</v>
      </c>
      <c r="B183" t="s">
        <v>493</v>
      </c>
      <c r="C183" t="s">
        <v>61</v>
      </c>
      <c r="D183" t="s">
        <v>1163</v>
      </c>
      <c r="E183" t="s">
        <v>1560</v>
      </c>
    </row>
    <row r="184" spans="1:5" x14ac:dyDescent="0.35">
      <c r="A184" t="str">
        <f>"5671584"</f>
        <v>5671584</v>
      </c>
      <c r="B184" t="s">
        <v>494</v>
      </c>
      <c r="C184" t="s">
        <v>495</v>
      </c>
      <c r="D184" t="s">
        <v>1164</v>
      </c>
      <c r="E184" t="s">
        <v>1560</v>
      </c>
    </row>
    <row r="185" spans="1:5" x14ac:dyDescent="0.35">
      <c r="A185" t="str">
        <f>"5552158"</f>
        <v>5552158</v>
      </c>
      <c r="B185" t="s">
        <v>496</v>
      </c>
      <c r="C185" t="s">
        <v>433</v>
      </c>
      <c r="D185" t="s">
        <v>1165</v>
      </c>
      <c r="E185" t="s">
        <v>1560</v>
      </c>
    </row>
    <row r="186" spans="1:5" x14ac:dyDescent="0.35">
      <c r="A186" t="str">
        <f>"5543153"</f>
        <v>5543153</v>
      </c>
      <c r="B186" t="s">
        <v>497</v>
      </c>
      <c r="C186" t="s">
        <v>498</v>
      </c>
      <c r="D186" t="s">
        <v>1166</v>
      </c>
      <c r="E186" t="s">
        <v>1560</v>
      </c>
    </row>
    <row r="187" spans="1:5" x14ac:dyDescent="0.35">
      <c r="A187" t="str">
        <f>"5571270"</f>
        <v>5571270</v>
      </c>
      <c r="B187" t="s">
        <v>499</v>
      </c>
      <c r="C187" t="s">
        <v>500</v>
      </c>
      <c r="D187" t="s">
        <v>1167</v>
      </c>
      <c r="E187" t="s">
        <v>1560</v>
      </c>
    </row>
    <row r="188" spans="1:5" x14ac:dyDescent="0.35">
      <c r="A188" t="str">
        <f>"5540445"</f>
        <v>5540445</v>
      </c>
      <c r="B188" t="s">
        <v>339</v>
      </c>
      <c r="C188" t="s">
        <v>501</v>
      </c>
      <c r="D188" t="s">
        <v>1168</v>
      </c>
      <c r="E188" t="s">
        <v>1560</v>
      </c>
    </row>
    <row r="189" spans="1:5" x14ac:dyDescent="0.35">
      <c r="A189" t="str">
        <f>"5613387"</f>
        <v>5613387</v>
      </c>
      <c r="B189" t="s">
        <v>502</v>
      </c>
      <c r="C189" t="s">
        <v>503</v>
      </c>
      <c r="D189" t="s">
        <v>1169</v>
      </c>
      <c r="E189" t="s">
        <v>1560</v>
      </c>
    </row>
    <row r="190" spans="1:5" x14ac:dyDescent="0.35">
      <c r="A190" t="str">
        <f>"5632694"</f>
        <v>5632694</v>
      </c>
      <c r="B190" t="s">
        <v>221</v>
      </c>
      <c r="C190" t="s">
        <v>504</v>
      </c>
      <c r="D190" t="s">
        <v>1170</v>
      </c>
      <c r="E190" t="s">
        <v>1560</v>
      </c>
    </row>
    <row r="191" spans="1:5" x14ac:dyDescent="0.35">
      <c r="A191" t="str">
        <f>"5627396"</f>
        <v>5627396</v>
      </c>
      <c r="B191" t="s">
        <v>505</v>
      </c>
      <c r="C191" t="s">
        <v>226</v>
      </c>
      <c r="D191" t="s">
        <v>1171</v>
      </c>
      <c r="E191" t="s">
        <v>1560</v>
      </c>
    </row>
    <row r="192" spans="1:5" x14ac:dyDescent="0.35">
      <c r="A192" t="str">
        <f>"5678323"</f>
        <v>5678323</v>
      </c>
      <c r="B192" t="s">
        <v>506</v>
      </c>
      <c r="C192" t="s">
        <v>507</v>
      </c>
      <c r="D192" t="s">
        <v>1172</v>
      </c>
      <c r="E192" t="s">
        <v>1560</v>
      </c>
    </row>
    <row r="193" spans="1:5" x14ac:dyDescent="0.35">
      <c r="A193" t="str">
        <f>"5622528"</f>
        <v>5622528</v>
      </c>
      <c r="B193" t="s">
        <v>508</v>
      </c>
      <c r="C193" t="s">
        <v>509</v>
      </c>
      <c r="D193" t="s">
        <v>1173</v>
      </c>
      <c r="E193" t="s">
        <v>1560</v>
      </c>
    </row>
    <row r="194" spans="1:5" x14ac:dyDescent="0.35">
      <c r="A194" t="str">
        <f>"5621370"</f>
        <v>5621370</v>
      </c>
      <c r="B194" t="s">
        <v>510</v>
      </c>
      <c r="C194" t="s">
        <v>109</v>
      </c>
      <c r="D194" t="s">
        <v>1174</v>
      </c>
      <c r="E194" t="s">
        <v>1560</v>
      </c>
    </row>
    <row r="195" spans="1:5" x14ac:dyDescent="0.35">
      <c r="A195" t="str">
        <f>"5556902"</f>
        <v>5556902</v>
      </c>
      <c r="B195" t="s">
        <v>511</v>
      </c>
      <c r="C195" t="s">
        <v>169</v>
      </c>
      <c r="D195" t="s">
        <v>1175</v>
      </c>
      <c r="E195" t="s">
        <v>1560</v>
      </c>
    </row>
    <row r="196" spans="1:5" x14ac:dyDescent="0.35">
      <c r="A196" t="str">
        <f>"5617599"</f>
        <v>5617599</v>
      </c>
      <c r="B196" t="s">
        <v>512</v>
      </c>
      <c r="C196" t="s">
        <v>124</v>
      </c>
      <c r="D196" t="s">
        <v>1176</v>
      </c>
      <c r="E196" t="s">
        <v>1560</v>
      </c>
    </row>
    <row r="197" spans="1:5" x14ac:dyDescent="0.35">
      <c r="A197" t="str">
        <f>"5648669"</f>
        <v>5648669</v>
      </c>
      <c r="B197" t="s">
        <v>513</v>
      </c>
      <c r="C197" t="s">
        <v>514</v>
      </c>
      <c r="D197" t="s">
        <v>1177</v>
      </c>
      <c r="E197" t="s">
        <v>1560</v>
      </c>
    </row>
    <row r="198" spans="1:5" x14ac:dyDescent="0.35">
      <c r="A198" t="str">
        <f>"5101095"</f>
        <v>5101095</v>
      </c>
      <c r="B198" t="s">
        <v>56</v>
      </c>
      <c r="C198" t="s">
        <v>199</v>
      </c>
      <c r="D198" t="s">
        <v>1178</v>
      </c>
      <c r="E198" t="s">
        <v>1560</v>
      </c>
    </row>
    <row r="199" spans="1:5" x14ac:dyDescent="0.35">
      <c r="A199" t="str">
        <f>"5439487"</f>
        <v>5439487</v>
      </c>
      <c r="B199" t="s">
        <v>515</v>
      </c>
      <c r="C199" t="s">
        <v>128</v>
      </c>
      <c r="D199" t="s">
        <v>1179</v>
      </c>
      <c r="E199" t="s">
        <v>1560</v>
      </c>
    </row>
    <row r="200" spans="1:5" x14ac:dyDescent="0.35">
      <c r="A200" t="str">
        <f>"5609946"</f>
        <v>5609946</v>
      </c>
      <c r="B200" t="s">
        <v>516</v>
      </c>
      <c r="C200" t="s">
        <v>517</v>
      </c>
      <c r="D200" t="s">
        <v>1180</v>
      </c>
      <c r="E200" t="s">
        <v>1560</v>
      </c>
    </row>
    <row r="201" spans="1:5" x14ac:dyDescent="0.35">
      <c r="A201" t="str">
        <f>"5652167"</f>
        <v>5652167</v>
      </c>
      <c r="B201" t="s">
        <v>518</v>
      </c>
      <c r="C201" t="s">
        <v>43</v>
      </c>
      <c r="D201" t="s">
        <v>1181</v>
      </c>
      <c r="E201" t="s">
        <v>1560</v>
      </c>
    </row>
    <row r="202" spans="1:5" x14ac:dyDescent="0.35">
      <c r="A202" t="str">
        <f>"5642053"</f>
        <v>5642053</v>
      </c>
      <c r="B202" t="s">
        <v>519</v>
      </c>
      <c r="C202" t="s">
        <v>520</v>
      </c>
      <c r="D202" t="s">
        <v>1182</v>
      </c>
      <c r="E202" t="s">
        <v>1560</v>
      </c>
    </row>
    <row r="203" spans="1:5" x14ac:dyDescent="0.35">
      <c r="A203" t="str">
        <f>"5652656"</f>
        <v>5652656</v>
      </c>
      <c r="B203" t="s">
        <v>521</v>
      </c>
      <c r="C203" t="s">
        <v>522</v>
      </c>
      <c r="D203" t="s">
        <v>1183</v>
      </c>
      <c r="E203" t="s">
        <v>1560</v>
      </c>
    </row>
    <row r="204" spans="1:5" x14ac:dyDescent="0.35">
      <c r="A204" t="str">
        <f>"5630539"</f>
        <v>5630539</v>
      </c>
      <c r="B204" t="s">
        <v>523</v>
      </c>
      <c r="C204" t="s">
        <v>524</v>
      </c>
      <c r="D204" t="s">
        <v>1184</v>
      </c>
      <c r="E204" t="s">
        <v>1560</v>
      </c>
    </row>
    <row r="205" spans="1:5" x14ac:dyDescent="0.35">
      <c r="A205" t="str">
        <f>"5640912"</f>
        <v>5640912</v>
      </c>
      <c r="B205" t="s">
        <v>525</v>
      </c>
      <c r="C205" t="s">
        <v>118</v>
      </c>
      <c r="D205" t="s">
        <v>1185</v>
      </c>
      <c r="E205" t="s">
        <v>1560</v>
      </c>
    </row>
    <row r="206" spans="1:5" x14ac:dyDescent="0.35">
      <c r="A206" t="str">
        <f>"5691879"</f>
        <v>5691879</v>
      </c>
      <c r="B206" t="s">
        <v>526</v>
      </c>
      <c r="C206" t="s">
        <v>527</v>
      </c>
      <c r="D206" t="s">
        <v>1186</v>
      </c>
      <c r="E206" t="s">
        <v>1560</v>
      </c>
    </row>
    <row r="207" spans="1:5" x14ac:dyDescent="0.35">
      <c r="A207" t="str">
        <f>"5653913"</f>
        <v>5653913</v>
      </c>
      <c r="B207" t="s">
        <v>71</v>
      </c>
      <c r="C207" t="s">
        <v>49</v>
      </c>
      <c r="D207" t="s">
        <v>1187</v>
      </c>
      <c r="E207" t="s">
        <v>1560</v>
      </c>
    </row>
    <row r="208" spans="1:5" x14ac:dyDescent="0.35">
      <c r="A208" t="str">
        <f>"5637112"</f>
        <v>5637112</v>
      </c>
      <c r="B208" t="s">
        <v>528</v>
      </c>
      <c r="C208" t="s">
        <v>529</v>
      </c>
      <c r="D208" t="s">
        <v>1188</v>
      </c>
      <c r="E208" t="s">
        <v>1560</v>
      </c>
    </row>
    <row r="209" spans="1:5" x14ac:dyDescent="0.35">
      <c r="A209" t="str">
        <f>"5636750"</f>
        <v>5636750</v>
      </c>
      <c r="B209" t="s">
        <v>530</v>
      </c>
      <c r="C209" t="s">
        <v>223</v>
      </c>
      <c r="D209" t="s">
        <v>1189</v>
      </c>
      <c r="E209" t="s">
        <v>1560</v>
      </c>
    </row>
    <row r="210" spans="1:5" x14ac:dyDescent="0.35">
      <c r="A210" t="str">
        <f>"5635571"</f>
        <v>5635571</v>
      </c>
      <c r="B210" t="s">
        <v>531</v>
      </c>
      <c r="C210" t="s">
        <v>144</v>
      </c>
      <c r="D210" t="s">
        <v>1190</v>
      </c>
      <c r="E210" t="s">
        <v>1560</v>
      </c>
    </row>
    <row r="211" spans="1:5" x14ac:dyDescent="0.35">
      <c r="A211" t="str">
        <f>"5514863"</f>
        <v>5514863</v>
      </c>
      <c r="B211" t="s">
        <v>532</v>
      </c>
      <c r="C211" t="s">
        <v>533</v>
      </c>
      <c r="D211" t="s">
        <v>1191</v>
      </c>
      <c r="E211" t="s">
        <v>1560</v>
      </c>
    </row>
    <row r="212" spans="1:5" x14ac:dyDescent="0.35">
      <c r="A212" t="str">
        <f>"5534591"</f>
        <v>5534591</v>
      </c>
      <c r="B212" t="s">
        <v>534</v>
      </c>
      <c r="C212" t="s">
        <v>224</v>
      </c>
      <c r="D212" t="s">
        <v>1192</v>
      </c>
      <c r="E212" t="s">
        <v>1560</v>
      </c>
    </row>
    <row r="213" spans="1:5" x14ac:dyDescent="0.35">
      <c r="A213" t="str">
        <f>"5637409"</f>
        <v>5637409</v>
      </c>
      <c r="B213" t="s">
        <v>535</v>
      </c>
      <c r="C213" t="s">
        <v>38</v>
      </c>
      <c r="D213" t="s">
        <v>1193</v>
      </c>
      <c r="E213" t="s">
        <v>1560</v>
      </c>
    </row>
    <row r="214" spans="1:5" x14ac:dyDescent="0.35">
      <c r="A214" t="str">
        <f>"5638099"</f>
        <v>5638099</v>
      </c>
      <c r="B214" t="s">
        <v>536</v>
      </c>
      <c r="C214" t="s">
        <v>537</v>
      </c>
      <c r="D214" t="s">
        <v>1194</v>
      </c>
      <c r="E214" t="s">
        <v>1560</v>
      </c>
    </row>
    <row r="215" spans="1:5" x14ac:dyDescent="0.35">
      <c r="A215" t="str">
        <f>"5636510"</f>
        <v>5636510</v>
      </c>
      <c r="B215" t="s">
        <v>538</v>
      </c>
      <c r="C215" t="s">
        <v>539</v>
      </c>
      <c r="D215" t="s">
        <v>1195</v>
      </c>
      <c r="E215" t="s">
        <v>1560</v>
      </c>
    </row>
    <row r="216" spans="1:5" x14ac:dyDescent="0.35">
      <c r="A216" t="str">
        <f>"5639990"</f>
        <v>5639990</v>
      </c>
      <c r="B216" t="s">
        <v>540</v>
      </c>
      <c r="C216" t="s">
        <v>232</v>
      </c>
      <c r="D216" t="s">
        <v>1196</v>
      </c>
      <c r="E216" t="s">
        <v>1560</v>
      </c>
    </row>
    <row r="217" spans="1:5" x14ac:dyDescent="0.35">
      <c r="A217" t="str">
        <f>"5301513"</f>
        <v>5301513</v>
      </c>
      <c r="B217" t="s">
        <v>541</v>
      </c>
      <c r="C217" t="s">
        <v>200</v>
      </c>
      <c r="D217" t="s">
        <v>1197</v>
      </c>
      <c r="E217" t="s">
        <v>1560</v>
      </c>
    </row>
    <row r="218" spans="1:5" x14ac:dyDescent="0.35">
      <c r="A218" t="str">
        <f>"5576755"</f>
        <v>5576755</v>
      </c>
      <c r="B218" t="s">
        <v>542</v>
      </c>
      <c r="C218" t="s">
        <v>543</v>
      </c>
      <c r="D218" t="s">
        <v>1198</v>
      </c>
      <c r="E218" t="s">
        <v>1560</v>
      </c>
    </row>
    <row r="219" spans="1:5" x14ac:dyDescent="0.35">
      <c r="A219" t="str">
        <f>"5635356"</f>
        <v>5635356</v>
      </c>
      <c r="B219" t="s">
        <v>544</v>
      </c>
      <c r="C219" t="s">
        <v>79</v>
      </c>
      <c r="D219" t="s">
        <v>1199</v>
      </c>
      <c r="E219" t="s">
        <v>1560</v>
      </c>
    </row>
    <row r="220" spans="1:5" x14ac:dyDescent="0.35">
      <c r="A220" t="str">
        <f>"5650248"</f>
        <v>5650248</v>
      </c>
      <c r="B220" t="s">
        <v>545</v>
      </c>
      <c r="C220" t="s">
        <v>546</v>
      </c>
      <c r="D220" t="s">
        <v>1200</v>
      </c>
      <c r="E220" t="s">
        <v>1560</v>
      </c>
    </row>
    <row r="221" spans="1:5" x14ac:dyDescent="0.35">
      <c r="A221" t="str">
        <f>"5604376"</f>
        <v>5604376</v>
      </c>
      <c r="B221" t="s">
        <v>547</v>
      </c>
      <c r="C221" t="s">
        <v>103</v>
      </c>
      <c r="D221" t="s">
        <v>1201</v>
      </c>
      <c r="E221" t="s">
        <v>1560</v>
      </c>
    </row>
    <row r="222" spans="1:5" x14ac:dyDescent="0.35">
      <c r="A222" t="str">
        <f>"5526452"</f>
        <v>5526452</v>
      </c>
      <c r="B222" t="s">
        <v>548</v>
      </c>
      <c r="C222" t="s">
        <v>549</v>
      </c>
      <c r="D222" t="s">
        <v>1202</v>
      </c>
      <c r="E222" t="s">
        <v>1560</v>
      </c>
    </row>
    <row r="223" spans="1:5" x14ac:dyDescent="0.35">
      <c r="A223" t="str">
        <f>"5597893"</f>
        <v>5597893</v>
      </c>
      <c r="B223" t="s">
        <v>550</v>
      </c>
      <c r="C223" t="s">
        <v>54</v>
      </c>
      <c r="D223" t="s">
        <v>1203</v>
      </c>
      <c r="E223" t="s">
        <v>1560</v>
      </c>
    </row>
    <row r="224" spans="1:5" x14ac:dyDescent="0.35">
      <c r="A224" t="str">
        <f>"5652435"</f>
        <v>5652435</v>
      </c>
      <c r="B224" t="s">
        <v>551</v>
      </c>
      <c r="C224" t="s">
        <v>552</v>
      </c>
      <c r="D224" t="s">
        <v>1204</v>
      </c>
      <c r="E224" t="s">
        <v>1560</v>
      </c>
    </row>
    <row r="225" spans="1:5" x14ac:dyDescent="0.35">
      <c r="A225" t="str">
        <f>"5485850"</f>
        <v>5485850</v>
      </c>
      <c r="B225" t="s">
        <v>553</v>
      </c>
      <c r="C225" t="s">
        <v>554</v>
      </c>
      <c r="D225" t="s">
        <v>1205</v>
      </c>
      <c r="E225" t="s">
        <v>1560</v>
      </c>
    </row>
    <row r="226" spans="1:5" x14ac:dyDescent="0.35">
      <c r="A226" t="str">
        <f>"5433285"</f>
        <v>5433285</v>
      </c>
      <c r="B226" t="s">
        <v>555</v>
      </c>
      <c r="C226" t="s">
        <v>79</v>
      </c>
      <c r="D226" t="s">
        <v>1206</v>
      </c>
      <c r="E226" t="s">
        <v>1560</v>
      </c>
    </row>
    <row r="227" spans="1:5" x14ac:dyDescent="0.35">
      <c r="A227" t="str">
        <f>"5640971"</f>
        <v>5640971</v>
      </c>
      <c r="B227" t="s">
        <v>556</v>
      </c>
      <c r="C227" t="s">
        <v>557</v>
      </c>
      <c r="D227" t="s">
        <v>1207</v>
      </c>
      <c r="E227" t="s">
        <v>1560</v>
      </c>
    </row>
    <row r="228" spans="1:5" x14ac:dyDescent="0.35">
      <c r="A228" t="str">
        <f>"5647027"</f>
        <v>5647027</v>
      </c>
      <c r="B228" t="s">
        <v>558</v>
      </c>
      <c r="C228" t="s">
        <v>559</v>
      </c>
      <c r="D228" t="s">
        <v>1208</v>
      </c>
      <c r="E228" t="s">
        <v>1560</v>
      </c>
    </row>
    <row r="229" spans="1:5" x14ac:dyDescent="0.35">
      <c r="A229" t="str">
        <f>"5688506"</f>
        <v>5688506</v>
      </c>
      <c r="B229" t="s">
        <v>560</v>
      </c>
      <c r="C229" t="s">
        <v>561</v>
      </c>
      <c r="D229" t="s">
        <v>1209</v>
      </c>
      <c r="E229" t="s">
        <v>1560</v>
      </c>
    </row>
    <row r="230" spans="1:5" x14ac:dyDescent="0.35">
      <c r="A230" t="str">
        <f>"5462902"</f>
        <v>5462902</v>
      </c>
      <c r="B230" t="s">
        <v>211</v>
      </c>
      <c r="C230" t="s">
        <v>153</v>
      </c>
      <c r="D230" t="s">
        <v>1210</v>
      </c>
      <c r="E230" t="s">
        <v>1560</v>
      </c>
    </row>
    <row r="231" spans="1:5" x14ac:dyDescent="0.35">
      <c r="A231" t="str">
        <f>"5554550"</f>
        <v>5554550</v>
      </c>
      <c r="B231" t="s">
        <v>562</v>
      </c>
      <c r="C231" t="s">
        <v>120</v>
      </c>
      <c r="D231" t="s">
        <v>1211</v>
      </c>
      <c r="E231" t="s">
        <v>1560</v>
      </c>
    </row>
    <row r="232" spans="1:5" x14ac:dyDescent="0.35">
      <c r="A232" t="str">
        <f>"5626271"</f>
        <v>5626271</v>
      </c>
      <c r="B232" t="s">
        <v>39</v>
      </c>
      <c r="C232" t="s">
        <v>354</v>
      </c>
      <c r="D232" t="s">
        <v>1212</v>
      </c>
      <c r="E232" t="s">
        <v>1560</v>
      </c>
    </row>
    <row r="233" spans="1:5" x14ac:dyDescent="0.35">
      <c r="A233" t="str">
        <f>"5595926"</f>
        <v>5595926</v>
      </c>
      <c r="B233" t="s">
        <v>135</v>
      </c>
      <c r="C233" t="s">
        <v>563</v>
      </c>
      <c r="D233" t="s">
        <v>1213</v>
      </c>
      <c r="E233" t="s">
        <v>1560</v>
      </c>
    </row>
    <row r="234" spans="1:5" x14ac:dyDescent="0.35">
      <c r="A234" t="str">
        <f>"5399147"</f>
        <v>5399147</v>
      </c>
      <c r="B234" t="s">
        <v>564</v>
      </c>
      <c r="C234" t="s">
        <v>86</v>
      </c>
      <c r="D234" t="s">
        <v>1214</v>
      </c>
      <c r="E234" t="s">
        <v>1560</v>
      </c>
    </row>
    <row r="235" spans="1:5" x14ac:dyDescent="0.35">
      <c r="A235" t="str">
        <f>"5323603"</f>
        <v>5323603</v>
      </c>
      <c r="B235" t="s">
        <v>565</v>
      </c>
      <c r="C235" t="s">
        <v>566</v>
      </c>
      <c r="D235" t="s">
        <v>1215</v>
      </c>
      <c r="E235" t="s">
        <v>1560</v>
      </c>
    </row>
    <row r="236" spans="1:5" x14ac:dyDescent="0.35">
      <c r="A236" t="str">
        <f>"5622557"</f>
        <v>5622557</v>
      </c>
      <c r="B236" t="s">
        <v>567</v>
      </c>
      <c r="C236" t="s">
        <v>568</v>
      </c>
      <c r="D236" t="s">
        <v>1216</v>
      </c>
      <c r="E236" t="s">
        <v>1560</v>
      </c>
    </row>
    <row r="237" spans="1:5" x14ac:dyDescent="0.35">
      <c r="A237" t="str">
        <f>"5472696"</f>
        <v>5472696</v>
      </c>
      <c r="B237" t="s">
        <v>569</v>
      </c>
      <c r="C237" t="s">
        <v>570</v>
      </c>
      <c r="D237" t="s">
        <v>1217</v>
      </c>
      <c r="E237" t="s">
        <v>1560</v>
      </c>
    </row>
    <row r="238" spans="1:5" x14ac:dyDescent="0.35">
      <c r="A238" t="str">
        <f>"5639905"</f>
        <v>5639905</v>
      </c>
      <c r="B238" t="s">
        <v>571</v>
      </c>
      <c r="C238" t="s">
        <v>572</v>
      </c>
      <c r="D238" t="s">
        <v>1218</v>
      </c>
      <c r="E238" t="s">
        <v>1560</v>
      </c>
    </row>
    <row r="239" spans="1:5" x14ac:dyDescent="0.35">
      <c r="A239" t="str">
        <f>"5565747"</f>
        <v>5565747</v>
      </c>
      <c r="B239" t="s">
        <v>573</v>
      </c>
      <c r="C239" t="s">
        <v>574</v>
      </c>
      <c r="D239" t="s">
        <v>1219</v>
      </c>
      <c r="E239" t="s">
        <v>1560</v>
      </c>
    </row>
    <row r="240" spans="1:5" x14ac:dyDescent="0.35">
      <c r="A240" t="str">
        <f>"5575890"</f>
        <v>5575890</v>
      </c>
      <c r="B240" t="s">
        <v>575</v>
      </c>
      <c r="C240" t="s">
        <v>448</v>
      </c>
      <c r="D240" t="s">
        <v>1220</v>
      </c>
      <c r="E240" t="s">
        <v>1560</v>
      </c>
    </row>
    <row r="241" spans="1:5" x14ac:dyDescent="0.35">
      <c r="A241" t="str">
        <f>"5655197"</f>
        <v>5655197</v>
      </c>
      <c r="B241" t="s">
        <v>576</v>
      </c>
      <c r="C241" t="s">
        <v>122</v>
      </c>
      <c r="D241" t="s">
        <v>1221</v>
      </c>
      <c r="E241" t="s">
        <v>1560</v>
      </c>
    </row>
    <row r="242" spans="1:5" x14ac:dyDescent="0.35">
      <c r="A242" t="str">
        <f>"5476141"</f>
        <v>5476141</v>
      </c>
      <c r="B242" t="s">
        <v>577</v>
      </c>
      <c r="C242" t="s">
        <v>578</v>
      </c>
      <c r="D242" t="s">
        <v>1222</v>
      </c>
      <c r="E242" t="s">
        <v>1560</v>
      </c>
    </row>
    <row r="243" spans="1:5" x14ac:dyDescent="0.35">
      <c r="A243" t="str">
        <f>"5650286"</f>
        <v>5650286</v>
      </c>
      <c r="B243" t="s">
        <v>579</v>
      </c>
      <c r="C243" t="s">
        <v>155</v>
      </c>
      <c r="D243" t="s">
        <v>1223</v>
      </c>
      <c r="E243" t="s">
        <v>1560</v>
      </c>
    </row>
    <row r="244" spans="1:5" x14ac:dyDescent="0.35">
      <c r="A244" t="str">
        <f>"5529023"</f>
        <v>5529023</v>
      </c>
      <c r="B244" t="s">
        <v>580</v>
      </c>
      <c r="C244" t="s">
        <v>581</v>
      </c>
      <c r="D244" t="s">
        <v>1224</v>
      </c>
      <c r="E244" t="s">
        <v>1560</v>
      </c>
    </row>
    <row r="245" spans="1:5" x14ac:dyDescent="0.35">
      <c r="A245" t="str">
        <f>"5566807"</f>
        <v>5566807</v>
      </c>
      <c r="B245" t="s">
        <v>246</v>
      </c>
      <c r="C245" t="s">
        <v>97</v>
      </c>
      <c r="D245" t="s">
        <v>1225</v>
      </c>
      <c r="E245" t="s">
        <v>1560</v>
      </c>
    </row>
    <row r="246" spans="1:5" x14ac:dyDescent="0.35">
      <c r="A246" t="str">
        <f>"5399848"</f>
        <v>5399848</v>
      </c>
      <c r="B246" t="s">
        <v>582</v>
      </c>
      <c r="C246" t="s">
        <v>583</v>
      </c>
      <c r="D246" t="s">
        <v>1226</v>
      </c>
      <c r="E246" t="s">
        <v>1560</v>
      </c>
    </row>
    <row r="247" spans="1:5" x14ac:dyDescent="0.35">
      <c r="A247" t="str">
        <f>"5632762"</f>
        <v>5632762</v>
      </c>
      <c r="B247" t="s">
        <v>584</v>
      </c>
      <c r="C247" t="s">
        <v>288</v>
      </c>
      <c r="D247" t="s">
        <v>1227</v>
      </c>
      <c r="E247" t="s">
        <v>1560</v>
      </c>
    </row>
    <row r="248" spans="1:5" x14ac:dyDescent="0.35">
      <c r="A248" t="str">
        <f>"5625920"</f>
        <v>5625920</v>
      </c>
      <c r="B248" t="s">
        <v>585</v>
      </c>
      <c r="C248" t="s">
        <v>20</v>
      </c>
      <c r="D248" t="s">
        <v>1228</v>
      </c>
      <c r="E248" t="s">
        <v>1560</v>
      </c>
    </row>
    <row r="249" spans="1:5" x14ac:dyDescent="0.35">
      <c r="A249" t="str">
        <f>"5573128"</f>
        <v>5573128</v>
      </c>
      <c r="B249" t="s">
        <v>586</v>
      </c>
      <c r="C249" t="s">
        <v>176</v>
      </c>
      <c r="D249" t="s">
        <v>1229</v>
      </c>
      <c r="E249" t="s">
        <v>1560</v>
      </c>
    </row>
    <row r="250" spans="1:5" x14ac:dyDescent="0.35">
      <c r="A250" t="str">
        <f>"5538381"</f>
        <v>5538381</v>
      </c>
      <c r="B250" t="s">
        <v>587</v>
      </c>
      <c r="C250" t="s">
        <v>588</v>
      </c>
      <c r="D250" t="s">
        <v>1230</v>
      </c>
      <c r="E250" t="s">
        <v>1560</v>
      </c>
    </row>
    <row r="251" spans="1:5" x14ac:dyDescent="0.35">
      <c r="A251" t="str">
        <f>"5687656"</f>
        <v>5687656</v>
      </c>
      <c r="B251" t="s">
        <v>589</v>
      </c>
      <c r="C251" t="s">
        <v>13</v>
      </c>
      <c r="D251" t="s">
        <v>1231</v>
      </c>
      <c r="E251" t="s">
        <v>1560</v>
      </c>
    </row>
    <row r="252" spans="1:5" x14ac:dyDescent="0.35">
      <c r="A252" t="str">
        <f>"5643862"</f>
        <v>5643862</v>
      </c>
      <c r="B252" t="s">
        <v>41</v>
      </c>
      <c r="C252" t="s">
        <v>590</v>
      </c>
      <c r="D252" t="s">
        <v>1232</v>
      </c>
      <c r="E252" t="s">
        <v>1560</v>
      </c>
    </row>
    <row r="253" spans="1:5" x14ac:dyDescent="0.35">
      <c r="A253" t="str">
        <f>"5659347"</f>
        <v>5659347</v>
      </c>
      <c r="B253" t="s">
        <v>591</v>
      </c>
      <c r="C253" t="s">
        <v>10</v>
      </c>
      <c r="D253" t="s">
        <v>1233</v>
      </c>
      <c r="E253" t="s">
        <v>1560</v>
      </c>
    </row>
    <row r="254" spans="1:5" x14ac:dyDescent="0.35">
      <c r="A254" t="str">
        <f>"5479401"</f>
        <v>5479401</v>
      </c>
      <c r="B254" t="s">
        <v>592</v>
      </c>
      <c r="C254" t="s">
        <v>151</v>
      </c>
      <c r="D254" t="s">
        <v>1234</v>
      </c>
      <c r="E254" t="s">
        <v>1560</v>
      </c>
    </row>
    <row r="255" spans="1:5" x14ac:dyDescent="0.35">
      <c r="A255" t="str">
        <f>"5549621"</f>
        <v>5549621</v>
      </c>
      <c r="B255" t="s">
        <v>593</v>
      </c>
      <c r="C255" t="s">
        <v>594</v>
      </c>
      <c r="D255" t="s">
        <v>1235</v>
      </c>
      <c r="E255" t="s">
        <v>1560</v>
      </c>
    </row>
    <row r="256" spans="1:5" x14ac:dyDescent="0.35">
      <c r="A256" t="str">
        <f>"5661107"</f>
        <v>5661107</v>
      </c>
      <c r="B256" t="s">
        <v>42</v>
      </c>
      <c r="C256" t="s">
        <v>114</v>
      </c>
      <c r="D256" t="s">
        <v>1236</v>
      </c>
      <c r="E256" t="s">
        <v>1560</v>
      </c>
    </row>
    <row r="257" spans="1:5" x14ac:dyDescent="0.35">
      <c r="A257" t="str">
        <f>"5643865"</f>
        <v>5643865</v>
      </c>
      <c r="B257" t="s">
        <v>595</v>
      </c>
      <c r="C257" t="s">
        <v>596</v>
      </c>
      <c r="D257" t="s">
        <v>1237</v>
      </c>
      <c r="E257" t="s">
        <v>1560</v>
      </c>
    </row>
    <row r="258" spans="1:5" x14ac:dyDescent="0.35">
      <c r="A258" t="str">
        <f>"5651738"</f>
        <v>5651738</v>
      </c>
      <c r="B258" t="s">
        <v>597</v>
      </c>
      <c r="C258" t="s">
        <v>598</v>
      </c>
      <c r="D258" t="s">
        <v>1238</v>
      </c>
      <c r="E258" t="s">
        <v>1560</v>
      </c>
    </row>
    <row r="259" spans="1:5" x14ac:dyDescent="0.35">
      <c r="A259" t="str">
        <f>"5498161"</f>
        <v>5498161</v>
      </c>
      <c r="B259" t="s">
        <v>599</v>
      </c>
      <c r="C259" t="s">
        <v>230</v>
      </c>
      <c r="D259" t="s">
        <v>1239</v>
      </c>
      <c r="E259" t="s">
        <v>1560</v>
      </c>
    </row>
    <row r="260" spans="1:5" x14ac:dyDescent="0.35">
      <c r="A260" t="str">
        <f>"5696758"</f>
        <v>5696758</v>
      </c>
      <c r="B260" t="s">
        <v>19</v>
      </c>
      <c r="C260" t="s">
        <v>24</v>
      </c>
      <c r="D260" t="s">
        <v>1240</v>
      </c>
      <c r="E260" t="s">
        <v>1560</v>
      </c>
    </row>
    <row r="261" spans="1:5" x14ac:dyDescent="0.35">
      <c r="A261" t="str">
        <f>"5495706"</f>
        <v>5495706</v>
      </c>
      <c r="B261" t="s">
        <v>19</v>
      </c>
      <c r="C261" t="s">
        <v>100</v>
      </c>
      <c r="D261" t="s">
        <v>1241</v>
      </c>
      <c r="E261" t="s">
        <v>1560</v>
      </c>
    </row>
    <row r="262" spans="1:5" x14ac:dyDescent="0.35">
      <c r="A262" t="str">
        <f>"5100777"</f>
        <v>5100777</v>
      </c>
      <c r="B262" t="s">
        <v>600</v>
      </c>
      <c r="C262" t="s">
        <v>601</v>
      </c>
      <c r="D262" t="s">
        <v>1242</v>
      </c>
      <c r="E262" t="s">
        <v>1560</v>
      </c>
    </row>
    <row r="263" spans="1:5" x14ac:dyDescent="0.35">
      <c r="A263" t="str">
        <f>"5645214"</f>
        <v>5645214</v>
      </c>
      <c r="B263" t="s">
        <v>602</v>
      </c>
      <c r="C263" t="s">
        <v>20</v>
      </c>
      <c r="D263" t="s">
        <v>1243</v>
      </c>
      <c r="E263" t="s">
        <v>1560</v>
      </c>
    </row>
    <row r="264" spans="1:5" x14ac:dyDescent="0.35">
      <c r="A264" t="str">
        <f>"5542409"</f>
        <v>5542409</v>
      </c>
      <c r="B264" t="s">
        <v>603</v>
      </c>
      <c r="C264" t="s">
        <v>127</v>
      </c>
      <c r="D264" t="s">
        <v>1244</v>
      </c>
      <c r="E264" t="s">
        <v>1560</v>
      </c>
    </row>
    <row r="265" spans="1:5" x14ac:dyDescent="0.35">
      <c r="A265" t="str">
        <f>"5645510"</f>
        <v>5645510</v>
      </c>
      <c r="B265" t="s">
        <v>604</v>
      </c>
      <c r="C265" t="s">
        <v>605</v>
      </c>
      <c r="D265" t="s">
        <v>1245</v>
      </c>
      <c r="E265" t="s">
        <v>1560</v>
      </c>
    </row>
    <row r="266" spans="1:5" x14ac:dyDescent="0.35">
      <c r="A266" t="str">
        <f>"5557010"</f>
        <v>5557010</v>
      </c>
      <c r="B266" t="s">
        <v>606</v>
      </c>
      <c r="C266" t="s">
        <v>73</v>
      </c>
      <c r="D266" t="s">
        <v>1246</v>
      </c>
      <c r="E266" t="s">
        <v>1560</v>
      </c>
    </row>
    <row r="267" spans="1:5" x14ac:dyDescent="0.35">
      <c r="A267" t="str">
        <f>"5630006"</f>
        <v>5630006</v>
      </c>
      <c r="B267" t="s">
        <v>607</v>
      </c>
      <c r="C267" t="s">
        <v>608</v>
      </c>
      <c r="D267" t="s">
        <v>1247</v>
      </c>
      <c r="E267" t="s">
        <v>1560</v>
      </c>
    </row>
    <row r="268" spans="1:5" x14ac:dyDescent="0.35">
      <c r="A268" t="str">
        <f>"5671459"</f>
        <v>5671459</v>
      </c>
      <c r="B268" t="s">
        <v>140</v>
      </c>
      <c r="C268" t="s">
        <v>83</v>
      </c>
      <c r="D268" t="s">
        <v>1248</v>
      </c>
      <c r="E268" t="s">
        <v>1560</v>
      </c>
    </row>
    <row r="269" spans="1:5" x14ac:dyDescent="0.35">
      <c r="A269" t="str">
        <f>"5691234"</f>
        <v>5691234</v>
      </c>
      <c r="B269" t="s">
        <v>609</v>
      </c>
      <c r="C269" t="s">
        <v>610</v>
      </c>
      <c r="D269" t="s">
        <v>1249</v>
      </c>
      <c r="E269" t="s">
        <v>1560</v>
      </c>
    </row>
    <row r="270" spans="1:5" x14ac:dyDescent="0.35">
      <c r="A270" t="str">
        <f>"5520094"</f>
        <v>5520094</v>
      </c>
      <c r="B270" t="s">
        <v>611</v>
      </c>
      <c r="C270" t="s">
        <v>55</v>
      </c>
      <c r="D270" t="s">
        <v>1250</v>
      </c>
      <c r="E270" t="s">
        <v>1560</v>
      </c>
    </row>
    <row r="271" spans="1:5" x14ac:dyDescent="0.35">
      <c r="A271" t="str">
        <f>"5647097"</f>
        <v>5647097</v>
      </c>
      <c r="B271" t="s">
        <v>612</v>
      </c>
      <c r="C271" t="s">
        <v>43</v>
      </c>
      <c r="D271" t="s">
        <v>1251</v>
      </c>
      <c r="E271" t="s">
        <v>1560</v>
      </c>
    </row>
    <row r="272" spans="1:5" x14ac:dyDescent="0.35">
      <c r="A272" t="str">
        <f>"5434936"</f>
        <v>5434936</v>
      </c>
      <c r="B272" t="s">
        <v>215</v>
      </c>
      <c r="C272" t="s">
        <v>68</v>
      </c>
      <c r="D272" t="s">
        <v>1252</v>
      </c>
      <c r="E272" t="s">
        <v>1560</v>
      </c>
    </row>
    <row r="273" spans="1:5" x14ac:dyDescent="0.35">
      <c r="A273" t="str">
        <f>"5658096"</f>
        <v>5658096</v>
      </c>
      <c r="B273" t="s">
        <v>613</v>
      </c>
      <c r="C273" t="s">
        <v>614</v>
      </c>
      <c r="D273" t="s">
        <v>1253</v>
      </c>
      <c r="E273" t="s">
        <v>1560</v>
      </c>
    </row>
    <row r="274" spans="1:5" x14ac:dyDescent="0.35">
      <c r="A274" t="str">
        <f>"3595147"</f>
        <v>3595147</v>
      </c>
      <c r="B274" t="s">
        <v>59</v>
      </c>
      <c r="C274" t="s">
        <v>88</v>
      </c>
      <c r="D274" t="s">
        <v>1254</v>
      </c>
      <c r="E274" t="s">
        <v>1560</v>
      </c>
    </row>
    <row r="275" spans="1:5" x14ac:dyDescent="0.35">
      <c r="A275" t="str">
        <f>"5628188"</f>
        <v>5628188</v>
      </c>
      <c r="B275" t="s">
        <v>129</v>
      </c>
      <c r="C275" t="s">
        <v>244</v>
      </c>
      <c r="D275" t="s">
        <v>1255</v>
      </c>
      <c r="E275" t="s">
        <v>1560</v>
      </c>
    </row>
    <row r="276" spans="1:5" x14ac:dyDescent="0.35">
      <c r="A276" t="str">
        <f>"5616958"</f>
        <v>5616958</v>
      </c>
      <c r="B276" t="s">
        <v>615</v>
      </c>
      <c r="C276" t="s">
        <v>616</v>
      </c>
      <c r="D276" t="s">
        <v>1256</v>
      </c>
      <c r="E276" t="s">
        <v>1560</v>
      </c>
    </row>
    <row r="277" spans="1:5" x14ac:dyDescent="0.35">
      <c r="A277" t="str">
        <f>"5682202"</f>
        <v>5682202</v>
      </c>
      <c r="B277" t="s">
        <v>617</v>
      </c>
      <c r="C277" t="s">
        <v>219</v>
      </c>
      <c r="D277" t="s">
        <v>1257</v>
      </c>
      <c r="E277" t="s">
        <v>1560</v>
      </c>
    </row>
    <row r="278" spans="1:5" x14ac:dyDescent="0.35">
      <c r="A278" t="str">
        <f>"5633781"</f>
        <v>5633781</v>
      </c>
      <c r="B278" t="s">
        <v>618</v>
      </c>
      <c r="C278" t="s">
        <v>15</v>
      </c>
      <c r="D278" t="s">
        <v>1258</v>
      </c>
      <c r="E278" t="s">
        <v>1560</v>
      </c>
    </row>
    <row r="279" spans="1:5" x14ac:dyDescent="0.35">
      <c r="A279" t="str">
        <f>"5604744"</f>
        <v>5604744</v>
      </c>
      <c r="B279" t="s">
        <v>107</v>
      </c>
      <c r="C279" t="s">
        <v>15</v>
      </c>
      <c r="D279" t="s">
        <v>1259</v>
      </c>
      <c r="E279" t="s">
        <v>1560</v>
      </c>
    </row>
    <row r="280" spans="1:5" x14ac:dyDescent="0.35">
      <c r="A280" t="str">
        <f>"5692746"</f>
        <v>5692746</v>
      </c>
      <c r="B280" t="s">
        <v>107</v>
      </c>
      <c r="C280" t="s">
        <v>114</v>
      </c>
      <c r="D280" t="s">
        <v>1260</v>
      </c>
      <c r="E280" t="s">
        <v>1560</v>
      </c>
    </row>
    <row r="281" spans="1:5" x14ac:dyDescent="0.35">
      <c r="A281" t="str">
        <f>"5628367"</f>
        <v>5628367</v>
      </c>
      <c r="B281" t="s">
        <v>107</v>
      </c>
      <c r="C281" t="s">
        <v>619</v>
      </c>
      <c r="D281" t="s">
        <v>1261</v>
      </c>
      <c r="E281" t="s">
        <v>1560</v>
      </c>
    </row>
    <row r="282" spans="1:5" x14ac:dyDescent="0.35">
      <c r="A282" t="str">
        <f>"5666065"</f>
        <v>5666065</v>
      </c>
      <c r="B282" t="s">
        <v>107</v>
      </c>
      <c r="C282" t="s">
        <v>109</v>
      </c>
      <c r="D282" t="s">
        <v>1262</v>
      </c>
      <c r="E282" t="s">
        <v>1560</v>
      </c>
    </row>
    <row r="283" spans="1:5" x14ac:dyDescent="0.35">
      <c r="A283" t="str">
        <f>"5645529"</f>
        <v>5645529</v>
      </c>
      <c r="B283" t="s">
        <v>107</v>
      </c>
      <c r="C283" t="s">
        <v>45</v>
      </c>
      <c r="D283" t="s">
        <v>1263</v>
      </c>
      <c r="E283" t="s">
        <v>1560</v>
      </c>
    </row>
    <row r="284" spans="1:5" x14ac:dyDescent="0.35">
      <c r="A284" t="str">
        <f>"5696942"</f>
        <v>5696942</v>
      </c>
      <c r="B284" t="s">
        <v>620</v>
      </c>
      <c r="C284" t="s">
        <v>621</v>
      </c>
      <c r="D284" t="s">
        <v>1264</v>
      </c>
      <c r="E284" t="s">
        <v>1560</v>
      </c>
    </row>
    <row r="285" spans="1:5" x14ac:dyDescent="0.35">
      <c r="A285" t="str">
        <f>"5565964"</f>
        <v>5565964</v>
      </c>
      <c r="B285" t="s">
        <v>136</v>
      </c>
      <c r="C285" t="s">
        <v>183</v>
      </c>
      <c r="D285" t="s">
        <v>1265</v>
      </c>
      <c r="E285" t="s">
        <v>1560</v>
      </c>
    </row>
    <row r="286" spans="1:5" x14ac:dyDescent="0.35">
      <c r="A286" t="str">
        <f>"5695448"</f>
        <v>5695448</v>
      </c>
      <c r="B286" t="s">
        <v>622</v>
      </c>
      <c r="C286" t="s">
        <v>49</v>
      </c>
      <c r="D286" t="s">
        <v>1266</v>
      </c>
      <c r="E286" t="s">
        <v>1560</v>
      </c>
    </row>
    <row r="287" spans="1:5" x14ac:dyDescent="0.35">
      <c r="A287" t="str">
        <f>"5634651"</f>
        <v>5634651</v>
      </c>
      <c r="B287" t="s">
        <v>252</v>
      </c>
      <c r="C287" t="s">
        <v>623</v>
      </c>
      <c r="D287" t="s">
        <v>1267</v>
      </c>
      <c r="E287" t="s">
        <v>1560</v>
      </c>
    </row>
    <row r="288" spans="1:5" x14ac:dyDescent="0.35">
      <c r="A288" t="str">
        <f>"5555841"</f>
        <v>5555841</v>
      </c>
      <c r="B288" t="s">
        <v>624</v>
      </c>
      <c r="C288" t="s">
        <v>61</v>
      </c>
      <c r="D288" t="s">
        <v>1268</v>
      </c>
      <c r="E288" t="s">
        <v>1560</v>
      </c>
    </row>
    <row r="289" spans="1:5" x14ac:dyDescent="0.35">
      <c r="A289" t="str">
        <f>"5518432"</f>
        <v>5518432</v>
      </c>
      <c r="B289" t="s">
        <v>28</v>
      </c>
      <c r="C289" t="s">
        <v>55</v>
      </c>
      <c r="D289" t="s">
        <v>1269</v>
      </c>
      <c r="E289" t="s">
        <v>1560</v>
      </c>
    </row>
    <row r="290" spans="1:5" x14ac:dyDescent="0.35">
      <c r="A290" t="str">
        <f>"5653744"</f>
        <v>5653744</v>
      </c>
      <c r="B290" t="s">
        <v>28</v>
      </c>
      <c r="C290" t="s">
        <v>12</v>
      </c>
      <c r="D290" t="s">
        <v>1270</v>
      </c>
      <c r="E290" t="s">
        <v>1560</v>
      </c>
    </row>
    <row r="291" spans="1:5" x14ac:dyDescent="0.35">
      <c r="A291" t="str">
        <f>"5648804"</f>
        <v>5648804</v>
      </c>
      <c r="B291" t="s">
        <v>625</v>
      </c>
      <c r="C291" t="s">
        <v>626</v>
      </c>
      <c r="D291" t="s">
        <v>1271</v>
      </c>
      <c r="E291" t="s">
        <v>1560</v>
      </c>
    </row>
    <row r="292" spans="1:5" x14ac:dyDescent="0.35">
      <c r="A292" t="str">
        <f>"5342689"</f>
        <v>5342689</v>
      </c>
      <c r="B292" t="s">
        <v>627</v>
      </c>
      <c r="C292" t="s">
        <v>118</v>
      </c>
      <c r="D292" t="s">
        <v>1272</v>
      </c>
      <c r="E292" t="s">
        <v>1560</v>
      </c>
    </row>
    <row r="293" spans="1:5" x14ac:dyDescent="0.35">
      <c r="A293" t="str">
        <f>"5622396"</f>
        <v>5622396</v>
      </c>
      <c r="B293" t="s">
        <v>93</v>
      </c>
      <c r="C293" t="s">
        <v>628</v>
      </c>
      <c r="D293" t="s">
        <v>1273</v>
      </c>
      <c r="E293" t="s">
        <v>1560</v>
      </c>
    </row>
    <row r="294" spans="1:5" x14ac:dyDescent="0.35">
      <c r="A294" t="str">
        <f>"5629123"</f>
        <v>5629123</v>
      </c>
      <c r="B294" t="s">
        <v>93</v>
      </c>
      <c r="C294" t="s">
        <v>629</v>
      </c>
      <c r="D294" t="s">
        <v>1274</v>
      </c>
      <c r="E294" t="s">
        <v>1560</v>
      </c>
    </row>
    <row r="295" spans="1:5" x14ac:dyDescent="0.35">
      <c r="A295" t="str">
        <f>"5670390"</f>
        <v>5670390</v>
      </c>
      <c r="B295" t="s">
        <v>250</v>
      </c>
      <c r="C295" t="s">
        <v>117</v>
      </c>
      <c r="D295" t="s">
        <v>1275</v>
      </c>
      <c r="E295" t="s">
        <v>1560</v>
      </c>
    </row>
    <row r="296" spans="1:5" x14ac:dyDescent="0.35">
      <c r="A296" t="str">
        <f>"5544815"</f>
        <v>5544815</v>
      </c>
      <c r="B296" t="s">
        <v>630</v>
      </c>
      <c r="C296" t="s">
        <v>7</v>
      </c>
      <c r="D296" t="s">
        <v>1276</v>
      </c>
      <c r="E296" t="s">
        <v>1560</v>
      </c>
    </row>
    <row r="297" spans="1:5" x14ac:dyDescent="0.35">
      <c r="A297" t="str">
        <f>"5634239"</f>
        <v>5634239</v>
      </c>
      <c r="B297" t="s">
        <v>631</v>
      </c>
      <c r="C297" t="s">
        <v>632</v>
      </c>
      <c r="D297" t="s">
        <v>1277</v>
      </c>
      <c r="E297" t="s">
        <v>1560</v>
      </c>
    </row>
    <row r="298" spans="1:5" x14ac:dyDescent="0.35">
      <c r="A298" t="str">
        <f>"5245642"</f>
        <v>5245642</v>
      </c>
      <c r="B298" t="s">
        <v>633</v>
      </c>
      <c r="C298" t="s">
        <v>137</v>
      </c>
      <c r="D298" t="s">
        <v>1278</v>
      </c>
      <c r="E298" t="s">
        <v>1560</v>
      </c>
    </row>
    <row r="299" spans="1:5" x14ac:dyDescent="0.35">
      <c r="A299" t="str">
        <f>"5592498"</f>
        <v>5592498</v>
      </c>
      <c r="B299" t="s">
        <v>634</v>
      </c>
      <c r="C299" t="s">
        <v>635</v>
      </c>
      <c r="D299" t="s">
        <v>1279</v>
      </c>
      <c r="E299" t="s">
        <v>1560</v>
      </c>
    </row>
    <row r="300" spans="1:5" x14ac:dyDescent="0.35">
      <c r="A300" t="str">
        <f>"5674331"</f>
        <v>5674331</v>
      </c>
      <c r="B300" t="s">
        <v>636</v>
      </c>
      <c r="C300" t="s">
        <v>637</v>
      </c>
      <c r="D300" t="s">
        <v>1280</v>
      </c>
      <c r="E300" t="s">
        <v>1560</v>
      </c>
    </row>
    <row r="301" spans="1:5" x14ac:dyDescent="0.35">
      <c r="A301" t="str">
        <f>"5593841"</f>
        <v>5593841</v>
      </c>
      <c r="B301" t="s">
        <v>638</v>
      </c>
      <c r="C301" t="s">
        <v>639</v>
      </c>
      <c r="D301" t="s">
        <v>1281</v>
      </c>
      <c r="E301" t="s">
        <v>1560</v>
      </c>
    </row>
    <row r="302" spans="1:5" x14ac:dyDescent="0.35">
      <c r="A302" t="str">
        <f>"5550959"</f>
        <v>5550959</v>
      </c>
      <c r="B302" t="s">
        <v>640</v>
      </c>
      <c r="C302" t="s">
        <v>20</v>
      </c>
      <c r="D302" t="s">
        <v>1282</v>
      </c>
      <c r="E302" t="s">
        <v>1560</v>
      </c>
    </row>
    <row r="303" spans="1:5" x14ac:dyDescent="0.35">
      <c r="A303" t="str">
        <f>"5484035"</f>
        <v>5484035</v>
      </c>
      <c r="B303" t="s">
        <v>641</v>
      </c>
      <c r="C303" t="s">
        <v>642</v>
      </c>
      <c r="D303" t="s">
        <v>1283</v>
      </c>
      <c r="E303" t="s">
        <v>1560</v>
      </c>
    </row>
    <row r="304" spans="1:5" x14ac:dyDescent="0.35">
      <c r="A304" t="str">
        <f>"5343115"</f>
        <v>5343115</v>
      </c>
      <c r="B304" t="s">
        <v>643</v>
      </c>
      <c r="C304" t="s">
        <v>185</v>
      </c>
      <c r="D304" t="s">
        <v>1284</v>
      </c>
      <c r="E304" t="s">
        <v>1560</v>
      </c>
    </row>
    <row r="305" spans="1:5" x14ac:dyDescent="0.35">
      <c r="A305" t="str">
        <f>"5625534"</f>
        <v>5625534</v>
      </c>
      <c r="B305" t="s">
        <v>644</v>
      </c>
      <c r="C305" t="s">
        <v>91</v>
      </c>
      <c r="D305" t="s">
        <v>1285</v>
      </c>
      <c r="E305" t="s">
        <v>1560</v>
      </c>
    </row>
    <row r="306" spans="1:5" x14ac:dyDescent="0.35">
      <c r="A306" t="str">
        <f>"5548371"</f>
        <v>5548371</v>
      </c>
      <c r="B306" t="s">
        <v>645</v>
      </c>
      <c r="C306" t="s">
        <v>646</v>
      </c>
      <c r="D306" t="s">
        <v>1286</v>
      </c>
      <c r="E306" t="s">
        <v>1560</v>
      </c>
    </row>
    <row r="307" spans="1:5" x14ac:dyDescent="0.35">
      <c r="A307" t="str">
        <f>"5548146"</f>
        <v>5548146</v>
      </c>
      <c r="B307" t="s">
        <v>647</v>
      </c>
      <c r="C307" t="s">
        <v>196</v>
      </c>
      <c r="D307" t="s">
        <v>1287</v>
      </c>
      <c r="E307" t="s">
        <v>1560</v>
      </c>
    </row>
    <row r="308" spans="1:5" x14ac:dyDescent="0.35">
      <c r="A308" t="str">
        <f>"5417029"</f>
        <v>5417029</v>
      </c>
      <c r="B308" t="s">
        <v>648</v>
      </c>
      <c r="C308" t="s">
        <v>125</v>
      </c>
      <c r="D308" t="s">
        <v>1288</v>
      </c>
      <c r="E308" t="s">
        <v>1560</v>
      </c>
    </row>
    <row r="309" spans="1:5" x14ac:dyDescent="0.35">
      <c r="A309" t="str">
        <f>"5419930"</f>
        <v>5419930</v>
      </c>
      <c r="B309" t="s">
        <v>649</v>
      </c>
      <c r="C309" t="s">
        <v>650</v>
      </c>
      <c r="D309" t="s">
        <v>1289</v>
      </c>
      <c r="E309" t="s">
        <v>1560</v>
      </c>
    </row>
    <row r="310" spans="1:5" x14ac:dyDescent="0.35">
      <c r="A310" t="str">
        <f>"5675754"</f>
        <v>5675754</v>
      </c>
      <c r="B310" t="s">
        <v>251</v>
      </c>
      <c r="C310" t="s">
        <v>651</v>
      </c>
      <c r="D310" t="s">
        <v>1290</v>
      </c>
      <c r="E310" t="s">
        <v>1560</v>
      </c>
    </row>
    <row r="311" spans="1:5" x14ac:dyDescent="0.35">
      <c r="A311" t="str">
        <f>"5540969"</f>
        <v>5540969</v>
      </c>
      <c r="B311" t="s">
        <v>652</v>
      </c>
      <c r="C311" t="s">
        <v>653</v>
      </c>
      <c r="D311" t="s">
        <v>1291</v>
      </c>
      <c r="E311" t="s">
        <v>1560</v>
      </c>
    </row>
    <row r="312" spans="1:5" x14ac:dyDescent="0.35">
      <c r="A312" t="str">
        <f>"5466929"</f>
        <v>5466929</v>
      </c>
      <c r="B312" t="s">
        <v>654</v>
      </c>
      <c r="C312" t="s">
        <v>655</v>
      </c>
      <c r="D312" t="s">
        <v>1292</v>
      </c>
      <c r="E312" t="s">
        <v>1560</v>
      </c>
    </row>
    <row r="313" spans="1:5" x14ac:dyDescent="0.35">
      <c r="A313" t="str">
        <f>"5682204"</f>
        <v>5682204</v>
      </c>
      <c r="B313" t="s">
        <v>141</v>
      </c>
      <c r="C313" t="s">
        <v>656</v>
      </c>
      <c r="D313" t="s">
        <v>1293</v>
      </c>
      <c r="E313" t="s">
        <v>1560</v>
      </c>
    </row>
    <row r="314" spans="1:5" x14ac:dyDescent="0.35">
      <c r="A314" t="str">
        <f>"5098783"</f>
        <v>5098783</v>
      </c>
      <c r="B314" t="s">
        <v>141</v>
      </c>
      <c r="C314" t="s">
        <v>108</v>
      </c>
      <c r="D314" t="s">
        <v>1294</v>
      </c>
      <c r="E314" t="s">
        <v>1560</v>
      </c>
    </row>
    <row r="315" spans="1:5" x14ac:dyDescent="0.35">
      <c r="A315" t="str">
        <f>"5609903"</f>
        <v>5609903</v>
      </c>
      <c r="B315" t="s">
        <v>657</v>
      </c>
      <c r="C315" t="s">
        <v>606</v>
      </c>
      <c r="D315" t="s">
        <v>1295</v>
      </c>
      <c r="E315" t="s">
        <v>1560</v>
      </c>
    </row>
    <row r="316" spans="1:5" x14ac:dyDescent="0.35">
      <c r="A316" t="str">
        <f>"5664434"</f>
        <v>5664434</v>
      </c>
      <c r="B316" t="s">
        <v>658</v>
      </c>
      <c r="C316" t="s">
        <v>659</v>
      </c>
      <c r="D316" t="s">
        <v>1296</v>
      </c>
      <c r="E316" t="s">
        <v>1560</v>
      </c>
    </row>
    <row r="317" spans="1:5" x14ac:dyDescent="0.35">
      <c r="A317" t="str">
        <f>"5628035"</f>
        <v>5628035</v>
      </c>
      <c r="B317" t="s">
        <v>660</v>
      </c>
      <c r="C317" t="s">
        <v>661</v>
      </c>
      <c r="D317" t="s">
        <v>1297</v>
      </c>
      <c r="E317" t="s">
        <v>1560</v>
      </c>
    </row>
    <row r="318" spans="1:5" x14ac:dyDescent="0.35">
      <c r="A318" t="str">
        <f>"5549210"</f>
        <v>5549210</v>
      </c>
      <c r="B318" t="s">
        <v>662</v>
      </c>
      <c r="C318" t="s">
        <v>134</v>
      </c>
      <c r="D318" t="s">
        <v>1298</v>
      </c>
      <c r="E318" t="s">
        <v>1560</v>
      </c>
    </row>
    <row r="319" spans="1:5" x14ac:dyDescent="0.35">
      <c r="A319" t="str">
        <f>"5575942"</f>
        <v>5575942</v>
      </c>
      <c r="B319" t="s">
        <v>663</v>
      </c>
      <c r="C319" t="s">
        <v>18</v>
      </c>
      <c r="D319" t="s">
        <v>1299</v>
      </c>
      <c r="E319" t="s">
        <v>1560</v>
      </c>
    </row>
    <row r="320" spans="1:5" x14ac:dyDescent="0.35">
      <c r="A320" t="str">
        <f>"5636590"</f>
        <v>5636590</v>
      </c>
      <c r="B320" t="s">
        <v>664</v>
      </c>
      <c r="C320" t="s">
        <v>665</v>
      </c>
      <c r="D320" t="s">
        <v>1300</v>
      </c>
      <c r="E320" t="s">
        <v>1560</v>
      </c>
    </row>
    <row r="321" spans="1:5" x14ac:dyDescent="0.35">
      <c r="A321" t="str">
        <f>"5552324"</f>
        <v>5552324</v>
      </c>
      <c r="B321" t="s">
        <v>666</v>
      </c>
      <c r="C321" t="s">
        <v>212</v>
      </c>
      <c r="D321" t="s">
        <v>1301</v>
      </c>
      <c r="E321" t="s">
        <v>1560</v>
      </c>
    </row>
    <row r="322" spans="1:5" x14ac:dyDescent="0.35">
      <c r="A322" t="str">
        <f>"5534228"</f>
        <v>5534228</v>
      </c>
      <c r="B322" t="s">
        <v>667</v>
      </c>
      <c r="C322" t="s">
        <v>668</v>
      </c>
      <c r="D322" t="s">
        <v>1302</v>
      </c>
      <c r="E322" t="s">
        <v>1560</v>
      </c>
    </row>
    <row r="323" spans="1:5" x14ac:dyDescent="0.35">
      <c r="A323" t="str">
        <f>"5670294"</f>
        <v>5670294</v>
      </c>
      <c r="B323" t="s">
        <v>669</v>
      </c>
      <c r="C323" t="s">
        <v>124</v>
      </c>
      <c r="D323" t="s">
        <v>1303</v>
      </c>
      <c r="E323" t="s">
        <v>1560</v>
      </c>
    </row>
    <row r="324" spans="1:5" x14ac:dyDescent="0.35">
      <c r="A324" t="str">
        <f>"5453194"</f>
        <v>5453194</v>
      </c>
      <c r="B324" t="s">
        <v>670</v>
      </c>
      <c r="C324" t="s">
        <v>85</v>
      </c>
      <c r="D324" t="s">
        <v>1304</v>
      </c>
      <c r="E324" t="s">
        <v>1560</v>
      </c>
    </row>
    <row r="325" spans="1:5" x14ac:dyDescent="0.35">
      <c r="A325" t="str">
        <f>"5639097"</f>
        <v>5639097</v>
      </c>
      <c r="B325" t="s">
        <v>671</v>
      </c>
      <c r="C325" t="s">
        <v>143</v>
      </c>
      <c r="D325" t="s">
        <v>1305</v>
      </c>
      <c r="E325" t="s">
        <v>1560</v>
      </c>
    </row>
    <row r="326" spans="1:5" x14ac:dyDescent="0.35">
      <c r="A326" t="str">
        <f>"5583612"</f>
        <v>5583612</v>
      </c>
      <c r="B326" t="s">
        <v>672</v>
      </c>
      <c r="C326" t="s">
        <v>568</v>
      </c>
      <c r="D326" t="s">
        <v>1306</v>
      </c>
      <c r="E326" t="s">
        <v>1560</v>
      </c>
    </row>
    <row r="327" spans="1:5" x14ac:dyDescent="0.35">
      <c r="A327" t="str">
        <f>"5543289"</f>
        <v>5543289</v>
      </c>
      <c r="B327" t="s">
        <v>673</v>
      </c>
      <c r="C327" t="s">
        <v>7</v>
      </c>
      <c r="D327" t="s">
        <v>1307</v>
      </c>
      <c r="E327" t="s">
        <v>1560</v>
      </c>
    </row>
    <row r="328" spans="1:5" x14ac:dyDescent="0.35">
      <c r="A328" t="str">
        <f>"5542486"</f>
        <v>5542486</v>
      </c>
      <c r="B328" t="s">
        <v>674</v>
      </c>
      <c r="C328" t="s">
        <v>28</v>
      </c>
      <c r="D328" t="s">
        <v>1308</v>
      </c>
      <c r="E328" t="s">
        <v>1560</v>
      </c>
    </row>
    <row r="329" spans="1:5" x14ac:dyDescent="0.35">
      <c r="A329" t="str">
        <f>"4134073"</f>
        <v>4134073</v>
      </c>
      <c r="B329" t="s">
        <v>675</v>
      </c>
      <c r="C329" t="s">
        <v>676</v>
      </c>
      <c r="D329" t="s">
        <v>1309</v>
      </c>
      <c r="E329" t="s">
        <v>1560</v>
      </c>
    </row>
    <row r="330" spans="1:5" x14ac:dyDescent="0.35">
      <c r="A330" t="str">
        <f>"5650535"</f>
        <v>5650535</v>
      </c>
      <c r="B330" t="s">
        <v>147</v>
      </c>
      <c r="C330" t="s">
        <v>78</v>
      </c>
      <c r="D330" t="s">
        <v>1310</v>
      </c>
      <c r="E330" t="s">
        <v>1560</v>
      </c>
    </row>
    <row r="331" spans="1:5" x14ac:dyDescent="0.35">
      <c r="A331" t="str">
        <f>"5558585"</f>
        <v>5558585</v>
      </c>
      <c r="B331" t="s">
        <v>677</v>
      </c>
      <c r="C331" t="s">
        <v>91</v>
      </c>
      <c r="D331" t="s">
        <v>1311</v>
      </c>
      <c r="E331" t="s">
        <v>1560</v>
      </c>
    </row>
    <row r="332" spans="1:5" x14ac:dyDescent="0.35">
      <c r="A332" t="str">
        <f>"5524043"</f>
        <v>5524043</v>
      </c>
      <c r="B332" t="s">
        <v>678</v>
      </c>
      <c r="C332" t="s">
        <v>237</v>
      </c>
      <c r="D332" t="s">
        <v>1312</v>
      </c>
      <c r="E332" t="s">
        <v>1560</v>
      </c>
    </row>
    <row r="333" spans="1:5" x14ac:dyDescent="0.35">
      <c r="A333" t="str">
        <f>"5660950"</f>
        <v>5660950</v>
      </c>
      <c r="B333" t="s">
        <v>142</v>
      </c>
      <c r="C333" t="s">
        <v>679</v>
      </c>
      <c r="D333" t="s">
        <v>1313</v>
      </c>
      <c r="E333" t="s">
        <v>1560</v>
      </c>
    </row>
    <row r="334" spans="1:5" x14ac:dyDescent="0.35">
      <c r="A334" t="str">
        <f>"5554035"</f>
        <v>5554035</v>
      </c>
      <c r="B334" t="s">
        <v>142</v>
      </c>
      <c r="C334" t="s">
        <v>680</v>
      </c>
      <c r="D334" t="s">
        <v>1314</v>
      </c>
      <c r="E334" t="s">
        <v>1560</v>
      </c>
    </row>
    <row r="335" spans="1:5" x14ac:dyDescent="0.35">
      <c r="A335" t="str">
        <f>"5690234"</f>
        <v>5690234</v>
      </c>
      <c r="B335" t="s">
        <v>681</v>
      </c>
      <c r="C335" t="s">
        <v>682</v>
      </c>
      <c r="D335" t="s">
        <v>1315</v>
      </c>
      <c r="E335" t="s">
        <v>1560</v>
      </c>
    </row>
    <row r="336" spans="1:5" x14ac:dyDescent="0.35">
      <c r="A336" t="str">
        <f>"5734015"</f>
        <v>5734015</v>
      </c>
      <c r="B336" t="s">
        <v>683</v>
      </c>
      <c r="C336" t="s">
        <v>371</v>
      </c>
      <c r="D336" t="s">
        <v>1316</v>
      </c>
      <c r="E336" t="s">
        <v>1560</v>
      </c>
    </row>
    <row r="337" spans="1:5" x14ac:dyDescent="0.35">
      <c r="A337" t="str">
        <f>"5593589"</f>
        <v>5593589</v>
      </c>
      <c r="B337" t="s">
        <v>684</v>
      </c>
      <c r="C337" t="s">
        <v>89</v>
      </c>
      <c r="D337" t="s">
        <v>1317</v>
      </c>
      <c r="E337" t="s">
        <v>1560</v>
      </c>
    </row>
    <row r="338" spans="1:5" x14ac:dyDescent="0.35">
      <c r="A338" t="str">
        <f>"5609928"</f>
        <v>5609928</v>
      </c>
      <c r="B338" t="s">
        <v>76</v>
      </c>
      <c r="C338" t="s">
        <v>685</v>
      </c>
      <c r="D338" t="s">
        <v>1318</v>
      </c>
      <c r="E338" t="s">
        <v>1560</v>
      </c>
    </row>
    <row r="339" spans="1:5" x14ac:dyDescent="0.35">
      <c r="A339" t="str">
        <f>"5641302"</f>
        <v>5641302</v>
      </c>
      <c r="B339" t="s">
        <v>76</v>
      </c>
      <c r="C339" t="s">
        <v>686</v>
      </c>
      <c r="D339" t="s">
        <v>1319</v>
      </c>
      <c r="E339" t="s">
        <v>1560</v>
      </c>
    </row>
    <row r="340" spans="1:5" x14ac:dyDescent="0.35">
      <c r="A340" t="str">
        <f>"5670825"</f>
        <v>5670825</v>
      </c>
      <c r="B340" t="s">
        <v>254</v>
      </c>
      <c r="C340" t="s">
        <v>687</v>
      </c>
      <c r="D340" t="s">
        <v>1320</v>
      </c>
      <c r="E340" t="s">
        <v>1560</v>
      </c>
    </row>
    <row r="341" spans="1:5" x14ac:dyDescent="0.35">
      <c r="A341" t="str">
        <f>"5696394"</f>
        <v>5696394</v>
      </c>
      <c r="B341" t="s">
        <v>688</v>
      </c>
      <c r="C341" t="s">
        <v>568</v>
      </c>
      <c r="D341" t="s">
        <v>1321</v>
      </c>
      <c r="E341" t="s">
        <v>1560</v>
      </c>
    </row>
    <row r="342" spans="1:5" x14ac:dyDescent="0.35">
      <c r="A342" t="str">
        <f>"5632504"</f>
        <v>5632504</v>
      </c>
      <c r="B342" t="s">
        <v>689</v>
      </c>
      <c r="C342" t="s">
        <v>183</v>
      </c>
      <c r="D342" t="s">
        <v>1322</v>
      </c>
      <c r="E342" t="s">
        <v>1560</v>
      </c>
    </row>
    <row r="343" spans="1:5" x14ac:dyDescent="0.35">
      <c r="A343" t="str">
        <f>"5676395"</f>
        <v>5676395</v>
      </c>
      <c r="B343" t="s">
        <v>689</v>
      </c>
      <c r="C343" t="s">
        <v>690</v>
      </c>
      <c r="D343" t="s">
        <v>1323</v>
      </c>
      <c r="E343" t="s">
        <v>1560</v>
      </c>
    </row>
    <row r="344" spans="1:5" x14ac:dyDescent="0.35">
      <c r="A344" t="str">
        <f>"5630305"</f>
        <v>5630305</v>
      </c>
      <c r="B344" t="s">
        <v>691</v>
      </c>
      <c r="C344" t="s">
        <v>11</v>
      </c>
      <c r="D344" t="s">
        <v>1324</v>
      </c>
      <c r="E344" t="s">
        <v>1560</v>
      </c>
    </row>
    <row r="345" spans="1:5" x14ac:dyDescent="0.35">
      <c r="A345" t="str">
        <f>"5561782"</f>
        <v>5561782</v>
      </c>
      <c r="B345" t="s">
        <v>692</v>
      </c>
      <c r="C345" t="s">
        <v>85</v>
      </c>
      <c r="D345" t="s">
        <v>1325</v>
      </c>
      <c r="E345" t="s">
        <v>1560</v>
      </c>
    </row>
    <row r="346" spans="1:5" x14ac:dyDescent="0.35">
      <c r="A346" t="str">
        <f>"5104158"</f>
        <v>5104158</v>
      </c>
      <c r="B346" t="s">
        <v>693</v>
      </c>
      <c r="C346" t="s">
        <v>694</v>
      </c>
      <c r="D346" t="s">
        <v>1326</v>
      </c>
      <c r="E346" t="s">
        <v>1560</v>
      </c>
    </row>
    <row r="347" spans="1:5" x14ac:dyDescent="0.35">
      <c r="A347" t="str">
        <f>"5645305"</f>
        <v>5645305</v>
      </c>
      <c r="B347" t="s">
        <v>695</v>
      </c>
      <c r="C347" t="s">
        <v>696</v>
      </c>
      <c r="D347" t="s">
        <v>1327</v>
      </c>
      <c r="E347" t="s">
        <v>1560</v>
      </c>
    </row>
    <row r="348" spans="1:5" x14ac:dyDescent="0.35">
      <c r="A348" t="str">
        <f>"5632843"</f>
        <v>5632843</v>
      </c>
      <c r="B348" t="s">
        <v>697</v>
      </c>
      <c r="C348" t="s">
        <v>698</v>
      </c>
      <c r="D348" t="s">
        <v>1328</v>
      </c>
      <c r="E348" t="s">
        <v>1560</v>
      </c>
    </row>
    <row r="349" spans="1:5" x14ac:dyDescent="0.35">
      <c r="A349" t="str">
        <f>"5307891"</f>
        <v>5307891</v>
      </c>
      <c r="B349" t="s">
        <v>699</v>
      </c>
      <c r="C349" t="s">
        <v>200</v>
      </c>
      <c r="D349" t="s">
        <v>1329</v>
      </c>
      <c r="E349" t="s">
        <v>1560</v>
      </c>
    </row>
    <row r="350" spans="1:5" x14ac:dyDescent="0.35">
      <c r="A350" t="str">
        <f>"5622878"</f>
        <v>5622878</v>
      </c>
      <c r="B350" t="s">
        <v>700</v>
      </c>
      <c r="C350" t="s">
        <v>80</v>
      </c>
      <c r="D350" t="s">
        <v>1330</v>
      </c>
      <c r="E350" t="s">
        <v>1560</v>
      </c>
    </row>
    <row r="351" spans="1:5" x14ac:dyDescent="0.35">
      <c r="A351" t="str">
        <f>"5624782"</f>
        <v>5624782</v>
      </c>
      <c r="B351" t="s">
        <v>25</v>
      </c>
      <c r="C351" t="s">
        <v>701</v>
      </c>
      <c r="D351" t="s">
        <v>1331</v>
      </c>
      <c r="E351" t="s">
        <v>1560</v>
      </c>
    </row>
    <row r="352" spans="1:5" x14ac:dyDescent="0.35">
      <c r="A352" t="str">
        <f>"5482708"</f>
        <v>5482708</v>
      </c>
      <c r="B352" t="s">
        <v>702</v>
      </c>
      <c r="C352" t="s">
        <v>51</v>
      </c>
      <c r="D352" t="s">
        <v>1332</v>
      </c>
      <c r="E352" t="s">
        <v>1560</v>
      </c>
    </row>
    <row r="353" spans="1:5" x14ac:dyDescent="0.35">
      <c r="A353" t="str">
        <f>"5633448"</f>
        <v>5633448</v>
      </c>
      <c r="B353" t="s">
        <v>99</v>
      </c>
      <c r="C353" t="s">
        <v>703</v>
      </c>
      <c r="D353" t="s">
        <v>1333</v>
      </c>
      <c r="E353" t="s">
        <v>1560</v>
      </c>
    </row>
    <row r="354" spans="1:5" x14ac:dyDescent="0.35">
      <c r="A354" t="str">
        <f>"5554741"</f>
        <v>5554741</v>
      </c>
      <c r="B354" t="s">
        <v>704</v>
      </c>
      <c r="C354" t="s">
        <v>705</v>
      </c>
      <c r="D354" t="s">
        <v>1334</v>
      </c>
      <c r="E354" t="s">
        <v>1560</v>
      </c>
    </row>
    <row r="355" spans="1:5" x14ac:dyDescent="0.35">
      <c r="A355" t="str">
        <f>"5622604"</f>
        <v>5622604</v>
      </c>
      <c r="B355" t="s">
        <v>26</v>
      </c>
      <c r="C355" t="s">
        <v>124</v>
      </c>
      <c r="D355" t="s">
        <v>1335</v>
      </c>
      <c r="E355" t="s">
        <v>1560</v>
      </c>
    </row>
    <row r="356" spans="1:5" x14ac:dyDescent="0.35">
      <c r="A356" t="str">
        <f>"5327085"</f>
        <v>5327085</v>
      </c>
      <c r="B356" t="s">
        <v>225</v>
      </c>
      <c r="C356" t="s">
        <v>67</v>
      </c>
      <c r="D356" t="s">
        <v>1336</v>
      </c>
      <c r="E356" t="s">
        <v>1560</v>
      </c>
    </row>
    <row r="357" spans="1:5" x14ac:dyDescent="0.35">
      <c r="A357" t="str">
        <f>"5548608"</f>
        <v>5548608</v>
      </c>
      <c r="B357" t="s">
        <v>706</v>
      </c>
      <c r="C357" t="s">
        <v>125</v>
      </c>
      <c r="D357" t="s">
        <v>1337</v>
      </c>
      <c r="E357" t="s">
        <v>1560</v>
      </c>
    </row>
    <row r="358" spans="1:5" x14ac:dyDescent="0.35">
      <c r="A358" t="str">
        <f>"5651136"</f>
        <v>5651136</v>
      </c>
      <c r="B358" t="s">
        <v>261</v>
      </c>
      <c r="C358" t="s">
        <v>40</v>
      </c>
      <c r="D358" t="s">
        <v>1338</v>
      </c>
      <c r="E358" t="s">
        <v>1560</v>
      </c>
    </row>
    <row r="359" spans="1:5" x14ac:dyDescent="0.35">
      <c r="A359" t="str">
        <f>"5644847"</f>
        <v>5644847</v>
      </c>
      <c r="B359" t="s">
        <v>261</v>
      </c>
      <c r="C359" t="s">
        <v>20</v>
      </c>
      <c r="D359" t="s">
        <v>1339</v>
      </c>
      <c r="E359" t="s">
        <v>1560</v>
      </c>
    </row>
    <row r="360" spans="1:5" x14ac:dyDescent="0.35">
      <c r="A360" t="str">
        <f>"5436548"</f>
        <v>5436548</v>
      </c>
      <c r="B360" t="s">
        <v>707</v>
      </c>
      <c r="C360" t="s">
        <v>708</v>
      </c>
      <c r="D360" t="s">
        <v>1340</v>
      </c>
      <c r="E360" t="s">
        <v>1560</v>
      </c>
    </row>
    <row r="361" spans="1:5" x14ac:dyDescent="0.35">
      <c r="A361" t="str">
        <f>"5631928"</f>
        <v>5631928</v>
      </c>
      <c r="B361" t="s">
        <v>709</v>
      </c>
      <c r="C361" t="s">
        <v>710</v>
      </c>
      <c r="D361" t="s">
        <v>1341</v>
      </c>
      <c r="E361" t="s">
        <v>1560</v>
      </c>
    </row>
    <row r="362" spans="1:5" x14ac:dyDescent="0.35">
      <c r="A362" t="str">
        <f>"5554978"</f>
        <v>5554978</v>
      </c>
      <c r="B362" t="s">
        <v>711</v>
      </c>
      <c r="C362" t="s">
        <v>100</v>
      </c>
      <c r="D362" t="s">
        <v>1342</v>
      </c>
      <c r="E362" t="s">
        <v>1560</v>
      </c>
    </row>
    <row r="363" spans="1:5" x14ac:dyDescent="0.35">
      <c r="A363" t="str">
        <f>"5274356"</f>
        <v>5274356</v>
      </c>
      <c r="B363" t="s">
        <v>262</v>
      </c>
      <c r="C363" t="s">
        <v>263</v>
      </c>
      <c r="D363" t="s">
        <v>264</v>
      </c>
      <c r="E363" t="s">
        <v>1560</v>
      </c>
    </row>
    <row r="364" spans="1:5" x14ac:dyDescent="0.35">
      <c r="A364" t="str">
        <f>"5574300"</f>
        <v>5574300</v>
      </c>
      <c r="B364" t="s">
        <v>209</v>
      </c>
      <c r="C364" t="s">
        <v>712</v>
      </c>
      <c r="D364" t="s">
        <v>1343</v>
      </c>
      <c r="E364" t="s">
        <v>1560</v>
      </c>
    </row>
    <row r="365" spans="1:5" x14ac:dyDescent="0.35">
      <c r="A365" t="str">
        <f>"5549247"</f>
        <v>5549247</v>
      </c>
      <c r="B365" t="s">
        <v>713</v>
      </c>
      <c r="C365" t="s">
        <v>100</v>
      </c>
      <c r="D365" t="s">
        <v>1344</v>
      </c>
      <c r="E365" t="s">
        <v>1560</v>
      </c>
    </row>
    <row r="366" spans="1:5" x14ac:dyDescent="0.35">
      <c r="A366" t="str">
        <f>"5522675"</f>
        <v>5522675</v>
      </c>
      <c r="B366" t="s">
        <v>714</v>
      </c>
      <c r="C366" t="s">
        <v>715</v>
      </c>
      <c r="D366" t="s">
        <v>1345</v>
      </c>
      <c r="E366" t="s">
        <v>164</v>
      </c>
    </row>
    <row r="367" spans="1:5" x14ac:dyDescent="0.35">
      <c r="A367" t="str">
        <f>"4823757"</f>
        <v>4823757</v>
      </c>
      <c r="B367" t="s">
        <v>716</v>
      </c>
      <c r="C367" t="s">
        <v>345</v>
      </c>
      <c r="D367" t="s">
        <v>1346</v>
      </c>
      <c r="E367" t="s">
        <v>164</v>
      </c>
    </row>
    <row r="368" spans="1:5" x14ac:dyDescent="0.35">
      <c r="A368" t="str">
        <f>"5599774"</f>
        <v>5599774</v>
      </c>
      <c r="B368" t="s">
        <v>717</v>
      </c>
      <c r="C368" t="s">
        <v>718</v>
      </c>
      <c r="D368" t="s">
        <v>1347</v>
      </c>
      <c r="E368" t="s">
        <v>164</v>
      </c>
    </row>
    <row r="369" spans="1:5" x14ac:dyDescent="0.35">
      <c r="A369" t="str">
        <f>"5429612"</f>
        <v>5429612</v>
      </c>
      <c r="B369" t="s">
        <v>719</v>
      </c>
      <c r="C369" t="s">
        <v>720</v>
      </c>
      <c r="D369" t="s">
        <v>1348</v>
      </c>
      <c r="E369" t="s">
        <v>164</v>
      </c>
    </row>
    <row r="370" spans="1:5" x14ac:dyDescent="0.35">
      <c r="A370" t="str">
        <f>"5502205"</f>
        <v>5502205</v>
      </c>
      <c r="B370" t="s">
        <v>721</v>
      </c>
      <c r="C370" t="s">
        <v>100</v>
      </c>
      <c r="D370" t="s">
        <v>1349</v>
      </c>
      <c r="E370" t="s">
        <v>164</v>
      </c>
    </row>
    <row r="371" spans="1:5" x14ac:dyDescent="0.35">
      <c r="A371" t="str">
        <f>"5589657"</f>
        <v>5589657</v>
      </c>
      <c r="B371" t="s">
        <v>30</v>
      </c>
      <c r="C371" t="s">
        <v>722</v>
      </c>
      <c r="D371" t="s">
        <v>1350</v>
      </c>
      <c r="E371" t="s">
        <v>164</v>
      </c>
    </row>
    <row r="372" spans="1:5" x14ac:dyDescent="0.35">
      <c r="A372" t="str">
        <f>"5681455"</f>
        <v>5681455</v>
      </c>
      <c r="B372" t="s">
        <v>723</v>
      </c>
      <c r="C372" t="s">
        <v>245</v>
      </c>
      <c r="D372" t="s">
        <v>1351</v>
      </c>
      <c r="E372" t="s">
        <v>164</v>
      </c>
    </row>
    <row r="373" spans="1:5" x14ac:dyDescent="0.35">
      <c r="A373" t="str">
        <f>"5632548"</f>
        <v>5632548</v>
      </c>
      <c r="B373" t="s">
        <v>193</v>
      </c>
      <c r="C373" t="s">
        <v>114</v>
      </c>
      <c r="D373" t="s">
        <v>1352</v>
      </c>
      <c r="E373" t="s">
        <v>164</v>
      </c>
    </row>
    <row r="374" spans="1:5" x14ac:dyDescent="0.35">
      <c r="A374" t="str">
        <f>"5505602"</f>
        <v>5505602</v>
      </c>
      <c r="B374" t="s">
        <v>724</v>
      </c>
      <c r="C374" t="s">
        <v>156</v>
      </c>
      <c r="D374" t="s">
        <v>1353</v>
      </c>
      <c r="E374" t="s">
        <v>164</v>
      </c>
    </row>
    <row r="375" spans="1:5" x14ac:dyDescent="0.35">
      <c r="A375" t="str">
        <f>"5680127"</f>
        <v>5680127</v>
      </c>
      <c r="B375" t="s">
        <v>101</v>
      </c>
      <c r="C375" t="s">
        <v>725</v>
      </c>
      <c r="D375" t="s">
        <v>1354</v>
      </c>
      <c r="E375" t="s">
        <v>164</v>
      </c>
    </row>
    <row r="376" spans="1:5" x14ac:dyDescent="0.35">
      <c r="A376" t="str">
        <f>"5514761"</f>
        <v>5514761</v>
      </c>
      <c r="B376" t="s">
        <v>101</v>
      </c>
      <c r="C376" t="s">
        <v>726</v>
      </c>
      <c r="D376" t="s">
        <v>1355</v>
      </c>
      <c r="E376" t="s">
        <v>164</v>
      </c>
    </row>
    <row r="377" spans="1:5" x14ac:dyDescent="0.35">
      <c r="A377" t="str">
        <f>"5635736"</f>
        <v>5635736</v>
      </c>
      <c r="B377" t="s">
        <v>101</v>
      </c>
      <c r="C377" t="s">
        <v>158</v>
      </c>
      <c r="D377" t="s">
        <v>1356</v>
      </c>
      <c r="E377" t="s">
        <v>164</v>
      </c>
    </row>
    <row r="378" spans="1:5" x14ac:dyDescent="0.35">
      <c r="A378" t="str">
        <f>"5652284"</f>
        <v>5652284</v>
      </c>
      <c r="B378" t="s">
        <v>727</v>
      </c>
      <c r="C378" t="s">
        <v>28</v>
      </c>
      <c r="D378" t="s">
        <v>1357</v>
      </c>
      <c r="E378" t="s">
        <v>164</v>
      </c>
    </row>
    <row r="379" spans="1:5" x14ac:dyDescent="0.35">
      <c r="A379" t="str">
        <f>"5632201"</f>
        <v>5632201</v>
      </c>
      <c r="B379" t="s">
        <v>728</v>
      </c>
      <c r="C379" t="s">
        <v>729</v>
      </c>
      <c r="D379" t="s">
        <v>1358</v>
      </c>
      <c r="E379" t="s">
        <v>164</v>
      </c>
    </row>
    <row r="380" spans="1:5" x14ac:dyDescent="0.35">
      <c r="A380" t="str">
        <f>"5632559"</f>
        <v>5632559</v>
      </c>
      <c r="B380" t="s">
        <v>730</v>
      </c>
      <c r="C380" t="s">
        <v>731</v>
      </c>
      <c r="D380" t="s">
        <v>1359</v>
      </c>
      <c r="E380" t="s">
        <v>164</v>
      </c>
    </row>
    <row r="381" spans="1:5" x14ac:dyDescent="0.35">
      <c r="A381" t="str">
        <f>"5409093"</f>
        <v>5409093</v>
      </c>
      <c r="B381" t="s">
        <v>732</v>
      </c>
      <c r="C381" t="s">
        <v>733</v>
      </c>
      <c r="D381" t="s">
        <v>1360</v>
      </c>
      <c r="E381" t="s">
        <v>164</v>
      </c>
    </row>
    <row r="382" spans="1:5" x14ac:dyDescent="0.35">
      <c r="A382" t="str">
        <f>"4252151"</f>
        <v>4252151</v>
      </c>
      <c r="B382" t="s">
        <v>734</v>
      </c>
      <c r="C382" t="s">
        <v>70</v>
      </c>
      <c r="D382" t="s">
        <v>1361</v>
      </c>
      <c r="E382" t="s">
        <v>164</v>
      </c>
    </row>
    <row r="383" spans="1:5" x14ac:dyDescent="0.35">
      <c r="A383" t="str">
        <f>"5507178"</f>
        <v>5507178</v>
      </c>
      <c r="B383" t="s">
        <v>735</v>
      </c>
      <c r="C383" t="s">
        <v>38</v>
      </c>
      <c r="D383" t="s">
        <v>1362</v>
      </c>
      <c r="E383" t="s">
        <v>164</v>
      </c>
    </row>
    <row r="384" spans="1:5" x14ac:dyDescent="0.35">
      <c r="A384" t="str">
        <f>"4853561"</f>
        <v>4853561</v>
      </c>
      <c r="B384" t="s">
        <v>736</v>
      </c>
      <c r="C384" t="s">
        <v>128</v>
      </c>
      <c r="D384" t="s">
        <v>1363</v>
      </c>
      <c r="E384" t="s">
        <v>164</v>
      </c>
    </row>
    <row r="385" spans="1:5" x14ac:dyDescent="0.35">
      <c r="A385" t="str">
        <f>"5088458"</f>
        <v>5088458</v>
      </c>
      <c r="B385" t="s">
        <v>737</v>
      </c>
      <c r="C385" t="s">
        <v>64</v>
      </c>
      <c r="D385" t="s">
        <v>1364</v>
      </c>
      <c r="E385" t="s">
        <v>164</v>
      </c>
    </row>
    <row r="386" spans="1:5" x14ac:dyDescent="0.35">
      <c r="A386" t="str">
        <f>"5602817"</f>
        <v>5602817</v>
      </c>
      <c r="B386" t="s">
        <v>738</v>
      </c>
      <c r="C386" t="s">
        <v>67</v>
      </c>
      <c r="D386" t="s">
        <v>1365</v>
      </c>
      <c r="E386" t="s">
        <v>164</v>
      </c>
    </row>
    <row r="387" spans="1:5" x14ac:dyDescent="0.35">
      <c r="A387" t="str">
        <f>"5676809"</f>
        <v>5676809</v>
      </c>
      <c r="B387" t="s">
        <v>739</v>
      </c>
      <c r="C387" t="s">
        <v>206</v>
      </c>
      <c r="D387" t="s">
        <v>1366</v>
      </c>
      <c r="E387" t="s">
        <v>164</v>
      </c>
    </row>
    <row r="388" spans="1:5" x14ac:dyDescent="0.35">
      <c r="A388" t="str">
        <f>"5647862"</f>
        <v>5647862</v>
      </c>
      <c r="B388" t="s">
        <v>740</v>
      </c>
      <c r="C388" t="s">
        <v>28</v>
      </c>
      <c r="D388" t="s">
        <v>1367</v>
      </c>
      <c r="E388" t="s">
        <v>164</v>
      </c>
    </row>
    <row r="389" spans="1:5" x14ac:dyDescent="0.35">
      <c r="A389" t="str">
        <f>"5677019"</f>
        <v>5677019</v>
      </c>
      <c r="B389" t="s">
        <v>741</v>
      </c>
      <c r="C389" t="s">
        <v>197</v>
      </c>
      <c r="D389" t="s">
        <v>1368</v>
      </c>
      <c r="E389" t="s">
        <v>164</v>
      </c>
    </row>
    <row r="390" spans="1:5" x14ac:dyDescent="0.35">
      <c r="A390" t="str">
        <f>"5591681"</f>
        <v>5591681</v>
      </c>
      <c r="B390" t="s">
        <v>742</v>
      </c>
      <c r="C390" t="s">
        <v>29</v>
      </c>
      <c r="D390" t="s">
        <v>1369</v>
      </c>
      <c r="E390" t="s">
        <v>164</v>
      </c>
    </row>
    <row r="391" spans="1:5" x14ac:dyDescent="0.35">
      <c r="A391" t="str">
        <f>"5535960"</f>
        <v>5535960</v>
      </c>
      <c r="B391" t="s">
        <v>743</v>
      </c>
      <c r="C391" t="s">
        <v>65</v>
      </c>
      <c r="D391" t="s">
        <v>1370</v>
      </c>
      <c r="E391" t="s">
        <v>164</v>
      </c>
    </row>
    <row r="392" spans="1:5" x14ac:dyDescent="0.35">
      <c r="A392" t="str">
        <f>"5739617"</f>
        <v>5739617</v>
      </c>
      <c r="B392" t="s">
        <v>744</v>
      </c>
      <c r="C392" t="s">
        <v>170</v>
      </c>
      <c r="D392" t="s">
        <v>1371</v>
      </c>
      <c r="E392" t="s">
        <v>164</v>
      </c>
    </row>
    <row r="393" spans="1:5" x14ac:dyDescent="0.35">
      <c r="A393" t="str">
        <f>"4717661"</f>
        <v>4717661</v>
      </c>
      <c r="B393" t="s">
        <v>228</v>
      </c>
      <c r="C393" t="s">
        <v>108</v>
      </c>
      <c r="D393" t="s">
        <v>1372</v>
      </c>
      <c r="E393" t="s">
        <v>164</v>
      </c>
    </row>
    <row r="394" spans="1:5" x14ac:dyDescent="0.35">
      <c r="A394" t="str">
        <f>"5442930"</f>
        <v>5442930</v>
      </c>
      <c r="B394" t="s">
        <v>228</v>
      </c>
      <c r="C394" t="s">
        <v>61</v>
      </c>
      <c r="D394" t="s">
        <v>229</v>
      </c>
      <c r="E394" t="s">
        <v>164</v>
      </c>
    </row>
    <row r="395" spans="1:5" x14ac:dyDescent="0.35">
      <c r="A395" t="str">
        <f>"5349497"</f>
        <v>5349497</v>
      </c>
      <c r="B395" t="s">
        <v>745</v>
      </c>
      <c r="C395" t="s">
        <v>28</v>
      </c>
      <c r="D395" t="s">
        <v>1373</v>
      </c>
      <c r="E395" t="s">
        <v>164</v>
      </c>
    </row>
    <row r="396" spans="1:5" x14ac:dyDescent="0.35">
      <c r="A396" t="str">
        <f>"5547724"</f>
        <v>5547724</v>
      </c>
      <c r="B396" t="s">
        <v>746</v>
      </c>
      <c r="C396" t="s">
        <v>53</v>
      </c>
      <c r="D396" t="s">
        <v>1374</v>
      </c>
      <c r="E396" t="s">
        <v>164</v>
      </c>
    </row>
    <row r="397" spans="1:5" x14ac:dyDescent="0.35">
      <c r="A397" t="str">
        <f>"5485545"</f>
        <v>5485545</v>
      </c>
      <c r="B397" t="s">
        <v>747</v>
      </c>
      <c r="C397" t="s">
        <v>748</v>
      </c>
      <c r="D397" t="s">
        <v>1375</v>
      </c>
      <c r="E397" t="s">
        <v>164</v>
      </c>
    </row>
    <row r="398" spans="1:5" x14ac:dyDescent="0.35">
      <c r="A398" t="str">
        <f>"5695656"</f>
        <v>5695656</v>
      </c>
      <c r="B398" t="s">
        <v>749</v>
      </c>
      <c r="C398" t="s">
        <v>750</v>
      </c>
      <c r="D398" t="s">
        <v>1376</v>
      </c>
      <c r="E398" t="s">
        <v>164</v>
      </c>
    </row>
    <row r="399" spans="1:5" x14ac:dyDescent="0.35">
      <c r="A399" t="str">
        <f>"5291824"</f>
        <v>5291824</v>
      </c>
      <c r="B399" t="s">
        <v>751</v>
      </c>
      <c r="C399" t="s">
        <v>23</v>
      </c>
      <c r="D399" t="s">
        <v>1377</v>
      </c>
      <c r="E399" t="s">
        <v>164</v>
      </c>
    </row>
    <row r="400" spans="1:5" x14ac:dyDescent="0.35">
      <c r="A400" t="str">
        <f>"5684559"</f>
        <v>5684559</v>
      </c>
      <c r="B400" t="s">
        <v>752</v>
      </c>
      <c r="C400" t="s">
        <v>753</v>
      </c>
      <c r="D400" t="s">
        <v>1378</v>
      </c>
      <c r="E400" t="s">
        <v>164</v>
      </c>
    </row>
    <row r="401" spans="1:5" x14ac:dyDescent="0.35">
      <c r="A401" t="str">
        <f>"5142672"</f>
        <v>5142672</v>
      </c>
      <c r="B401" t="s">
        <v>754</v>
      </c>
      <c r="C401" t="s">
        <v>755</v>
      </c>
      <c r="D401" t="s">
        <v>1379</v>
      </c>
      <c r="E401" t="s">
        <v>164</v>
      </c>
    </row>
    <row r="402" spans="1:5" x14ac:dyDescent="0.35">
      <c r="A402" t="str">
        <f>"5349252"</f>
        <v>5349252</v>
      </c>
      <c r="B402" t="s">
        <v>756</v>
      </c>
      <c r="C402" t="s">
        <v>757</v>
      </c>
      <c r="D402" t="s">
        <v>1380</v>
      </c>
      <c r="E402" t="s">
        <v>164</v>
      </c>
    </row>
    <row r="403" spans="1:5" x14ac:dyDescent="0.35">
      <c r="A403" t="str">
        <f>"5121671"</f>
        <v>5121671</v>
      </c>
      <c r="B403" t="s">
        <v>758</v>
      </c>
      <c r="C403" t="s">
        <v>55</v>
      </c>
      <c r="D403" t="s">
        <v>1381</v>
      </c>
      <c r="E403" t="s">
        <v>164</v>
      </c>
    </row>
    <row r="404" spans="1:5" x14ac:dyDescent="0.35">
      <c r="A404" t="str">
        <f>"5623858"</f>
        <v>5623858</v>
      </c>
      <c r="B404" t="s">
        <v>759</v>
      </c>
      <c r="C404" t="s">
        <v>295</v>
      </c>
      <c r="D404" t="s">
        <v>1382</v>
      </c>
      <c r="E404" t="s">
        <v>164</v>
      </c>
    </row>
    <row r="405" spans="1:5" x14ac:dyDescent="0.35">
      <c r="A405" t="str">
        <f>"5669984"</f>
        <v>5669984</v>
      </c>
      <c r="B405" t="s">
        <v>760</v>
      </c>
      <c r="C405" t="s">
        <v>134</v>
      </c>
      <c r="D405" t="s">
        <v>1383</v>
      </c>
      <c r="E405" t="s">
        <v>164</v>
      </c>
    </row>
    <row r="406" spans="1:5" x14ac:dyDescent="0.35">
      <c r="A406" t="str">
        <f>"5492695"</f>
        <v>5492695</v>
      </c>
      <c r="B406" t="s">
        <v>761</v>
      </c>
      <c r="C406" t="s">
        <v>762</v>
      </c>
      <c r="D406" t="s">
        <v>1384</v>
      </c>
      <c r="E406" t="s">
        <v>164</v>
      </c>
    </row>
    <row r="407" spans="1:5" x14ac:dyDescent="0.35">
      <c r="A407" t="str">
        <f>"5564367"</f>
        <v>5564367</v>
      </c>
      <c r="B407" t="s">
        <v>763</v>
      </c>
      <c r="C407" t="s">
        <v>764</v>
      </c>
      <c r="D407" t="s">
        <v>1385</v>
      </c>
      <c r="E407" t="s">
        <v>164</v>
      </c>
    </row>
    <row r="408" spans="1:5" x14ac:dyDescent="0.35">
      <c r="A408" t="str">
        <f>"5588807"</f>
        <v>5588807</v>
      </c>
      <c r="B408" t="s">
        <v>765</v>
      </c>
      <c r="C408" t="s">
        <v>766</v>
      </c>
      <c r="D408" t="s">
        <v>1386</v>
      </c>
      <c r="E408" t="s">
        <v>164</v>
      </c>
    </row>
    <row r="409" spans="1:5" x14ac:dyDescent="0.35">
      <c r="A409" t="str">
        <f>"5333944"</f>
        <v>5333944</v>
      </c>
      <c r="B409" t="s">
        <v>767</v>
      </c>
      <c r="C409" t="s">
        <v>104</v>
      </c>
      <c r="D409" t="s">
        <v>1387</v>
      </c>
      <c r="E409" t="s">
        <v>164</v>
      </c>
    </row>
    <row r="410" spans="1:5" x14ac:dyDescent="0.35">
      <c r="A410" t="str">
        <f>"2698988"</f>
        <v>2698988</v>
      </c>
      <c r="B410" t="s">
        <v>768</v>
      </c>
      <c r="C410" t="s">
        <v>60</v>
      </c>
      <c r="D410" t="s">
        <v>1388</v>
      </c>
      <c r="E410" t="s">
        <v>164</v>
      </c>
    </row>
    <row r="411" spans="1:5" x14ac:dyDescent="0.35">
      <c r="A411" t="str">
        <f>"5602524"</f>
        <v>5602524</v>
      </c>
      <c r="B411" t="s">
        <v>21</v>
      </c>
      <c r="C411" t="s">
        <v>77</v>
      </c>
      <c r="D411" t="s">
        <v>1389</v>
      </c>
      <c r="E411" t="s">
        <v>164</v>
      </c>
    </row>
    <row r="412" spans="1:5" x14ac:dyDescent="0.35">
      <c r="A412" t="str">
        <f>"5569947"</f>
        <v>5569947</v>
      </c>
      <c r="B412" t="s">
        <v>769</v>
      </c>
      <c r="C412" t="s">
        <v>770</v>
      </c>
      <c r="D412" t="s">
        <v>1390</v>
      </c>
      <c r="E412" t="s">
        <v>164</v>
      </c>
    </row>
    <row r="413" spans="1:5" x14ac:dyDescent="0.35">
      <c r="A413" t="str">
        <f>"5508323"</f>
        <v>5508323</v>
      </c>
      <c r="B413" t="s">
        <v>771</v>
      </c>
      <c r="C413" t="s">
        <v>63</v>
      </c>
      <c r="D413" t="s">
        <v>1391</v>
      </c>
      <c r="E413" t="s">
        <v>164</v>
      </c>
    </row>
    <row r="414" spans="1:5" x14ac:dyDescent="0.35">
      <c r="A414" t="str">
        <f>"5434866"</f>
        <v>5434866</v>
      </c>
      <c r="B414" t="s">
        <v>172</v>
      </c>
      <c r="C414" t="s">
        <v>20</v>
      </c>
      <c r="D414" t="s">
        <v>173</v>
      </c>
      <c r="E414" t="s">
        <v>164</v>
      </c>
    </row>
    <row r="415" spans="1:5" x14ac:dyDescent="0.35">
      <c r="A415" t="str">
        <f>"5148554"</f>
        <v>5148554</v>
      </c>
      <c r="B415" t="s">
        <v>772</v>
      </c>
      <c r="C415" t="s">
        <v>103</v>
      </c>
      <c r="D415" t="s">
        <v>1392</v>
      </c>
      <c r="E415" t="s">
        <v>164</v>
      </c>
    </row>
    <row r="416" spans="1:5" x14ac:dyDescent="0.35">
      <c r="A416" t="str">
        <f>"5423371"</f>
        <v>5423371</v>
      </c>
      <c r="B416" t="s">
        <v>773</v>
      </c>
      <c r="C416" t="s">
        <v>106</v>
      </c>
      <c r="D416" t="s">
        <v>1393</v>
      </c>
      <c r="E416" t="s">
        <v>164</v>
      </c>
    </row>
    <row r="417" spans="1:5" x14ac:dyDescent="0.35">
      <c r="A417" t="str">
        <f>"5550173"</f>
        <v>5550173</v>
      </c>
      <c r="B417" t="s">
        <v>96</v>
      </c>
      <c r="C417" t="s">
        <v>774</v>
      </c>
      <c r="D417" t="s">
        <v>1394</v>
      </c>
      <c r="E417" t="s">
        <v>164</v>
      </c>
    </row>
    <row r="418" spans="1:5" x14ac:dyDescent="0.35">
      <c r="A418" t="str">
        <f>"5491195"</f>
        <v>5491195</v>
      </c>
      <c r="B418" t="s">
        <v>174</v>
      </c>
      <c r="C418" t="s">
        <v>132</v>
      </c>
      <c r="D418" t="s">
        <v>1395</v>
      </c>
      <c r="E418" t="s">
        <v>164</v>
      </c>
    </row>
    <row r="419" spans="1:5" x14ac:dyDescent="0.35">
      <c r="A419" t="str">
        <f>"5681468"</f>
        <v>5681468</v>
      </c>
      <c r="B419" t="s">
        <v>154</v>
      </c>
      <c r="C419" t="s">
        <v>117</v>
      </c>
      <c r="D419" t="s">
        <v>1396</v>
      </c>
      <c r="E419" t="s">
        <v>164</v>
      </c>
    </row>
    <row r="420" spans="1:5" x14ac:dyDescent="0.35">
      <c r="A420" t="str">
        <f>"5463084"</f>
        <v>5463084</v>
      </c>
      <c r="B420" t="s">
        <v>775</v>
      </c>
      <c r="C420" t="s">
        <v>82</v>
      </c>
      <c r="D420" t="s">
        <v>1397</v>
      </c>
      <c r="E420" t="s">
        <v>164</v>
      </c>
    </row>
    <row r="421" spans="1:5" x14ac:dyDescent="0.35">
      <c r="A421" t="str">
        <f>"5515110"</f>
        <v>5515110</v>
      </c>
      <c r="B421" t="s">
        <v>776</v>
      </c>
      <c r="C421" t="s">
        <v>213</v>
      </c>
      <c r="D421" t="s">
        <v>1398</v>
      </c>
      <c r="E421" t="s">
        <v>164</v>
      </c>
    </row>
    <row r="422" spans="1:5" x14ac:dyDescent="0.35">
      <c r="A422" t="str">
        <f>"5661545"</f>
        <v>5661545</v>
      </c>
      <c r="B422" t="s">
        <v>777</v>
      </c>
      <c r="C422" t="s">
        <v>28</v>
      </c>
      <c r="D422" t="s">
        <v>1399</v>
      </c>
      <c r="E422" t="s">
        <v>164</v>
      </c>
    </row>
    <row r="423" spans="1:5" x14ac:dyDescent="0.35">
      <c r="A423" t="str">
        <f>"5555069"</f>
        <v>5555069</v>
      </c>
      <c r="B423" t="s">
        <v>778</v>
      </c>
      <c r="C423" t="s">
        <v>167</v>
      </c>
      <c r="D423" t="s">
        <v>1400</v>
      </c>
      <c r="E423" t="s">
        <v>164</v>
      </c>
    </row>
    <row r="424" spans="1:5" x14ac:dyDescent="0.35">
      <c r="A424" t="str">
        <f>"5561691"</f>
        <v>5561691</v>
      </c>
      <c r="B424" t="s">
        <v>779</v>
      </c>
      <c r="C424" t="s">
        <v>53</v>
      </c>
      <c r="D424" t="s">
        <v>1401</v>
      </c>
      <c r="E424" t="s">
        <v>164</v>
      </c>
    </row>
    <row r="425" spans="1:5" x14ac:dyDescent="0.35">
      <c r="A425" t="str">
        <f>"5640508"</f>
        <v>5640508</v>
      </c>
      <c r="B425" t="s">
        <v>175</v>
      </c>
      <c r="C425" t="s">
        <v>780</v>
      </c>
      <c r="D425" t="s">
        <v>1402</v>
      </c>
      <c r="E425" t="s">
        <v>164</v>
      </c>
    </row>
    <row r="426" spans="1:5" x14ac:dyDescent="0.35">
      <c r="A426" t="str">
        <f>"5647616"</f>
        <v>5647616</v>
      </c>
      <c r="B426" t="s">
        <v>781</v>
      </c>
      <c r="C426" t="s">
        <v>782</v>
      </c>
      <c r="D426" t="s">
        <v>1403</v>
      </c>
      <c r="E426" t="s">
        <v>164</v>
      </c>
    </row>
    <row r="427" spans="1:5" x14ac:dyDescent="0.35">
      <c r="A427" t="str">
        <f>"5734202"</f>
        <v>5734202</v>
      </c>
      <c r="B427" t="s">
        <v>783</v>
      </c>
      <c r="C427" t="s">
        <v>784</v>
      </c>
      <c r="D427" t="s">
        <v>1404</v>
      </c>
      <c r="E427" t="s">
        <v>164</v>
      </c>
    </row>
    <row r="428" spans="1:5" x14ac:dyDescent="0.35">
      <c r="A428" t="str">
        <f>"5445130"</f>
        <v>5445130</v>
      </c>
      <c r="B428" t="s">
        <v>31</v>
      </c>
      <c r="C428" t="s">
        <v>52</v>
      </c>
      <c r="D428" t="s">
        <v>1405</v>
      </c>
      <c r="E428" t="s">
        <v>164</v>
      </c>
    </row>
    <row r="429" spans="1:5" x14ac:dyDescent="0.35">
      <c r="A429" t="str">
        <f>"5155538"</f>
        <v>5155538</v>
      </c>
      <c r="B429" t="s">
        <v>382</v>
      </c>
      <c r="C429" t="s">
        <v>301</v>
      </c>
      <c r="D429" t="s">
        <v>1406</v>
      </c>
      <c r="E429" t="s">
        <v>164</v>
      </c>
    </row>
    <row r="430" spans="1:5" x14ac:dyDescent="0.35">
      <c r="A430" t="str">
        <f>"5428581"</f>
        <v>5428581</v>
      </c>
      <c r="B430" t="s">
        <v>785</v>
      </c>
      <c r="C430" t="s">
        <v>786</v>
      </c>
      <c r="D430" t="s">
        <v>1407</v>
      </c>
      <c r="E430" t="s">
        <v>164</v>
      </c>
    </row>
    <row r="431" spans="1:5" x14ac:dyDescent="0.35">
      <c r="A431" t="str">
        <f>"5642972"</f>
        <v>5642972</v>
      </c>
      <c r="B431" t="s">
        <v>233</v>
      </c>
      <c r="C431" t="s">
        <v>787</v>
      </c>
      <c r="D431" t="s">
        <v>1408</v>
      </c>
      <c r="E431" t="s">
        <v>164</v>
      </c>
    </row>
    <row r="432" spans="1:5" x14ac:dyDescent="0.35">
      <c r="A432" t="str">
        <f>"4893180"</f>
        <v>4893180</v>
      </c>
      <c r="B432" t="s">
        <v>788</v>
      </c>
      <c r="C432" t="s">
        <v>789</v>
      </c>
      <c r="D432" t="s">
        <v>1409</v>
      </c>
      <c r="E432" t="s">
        <v>164</v>
      </c>
    </row>
    <row r="433" spans="1:5" x14ac:dyDescent="0.35">
      <c r="A433" t="str">
        <f>"5683827"</f>
        <v>5683827</v>
      </c>
      <c r="B433" t="s">
        <v>191</v>
      </c>
      <c r="C433" t="s">
        <v>790</v>
      </c>
      <c r="D433" t="s">
        <v>1410</v>
      </c>
      <c r="E433" t="s">
        <v>164</v>
      </c>
    </row>
    <row r="434" spans="1:5" x14ac:dyDescent="0.35">
      <c r="A434" t="str">
        <f>"5589995"</f>
        <v>5589995</v>
      </c>
      <c r="B434" t="s">
        <v>791</v>
      </c>
      <c r="C434" t="s">
        <v>792</v>
      </c>
      <c r="D434" t="s">
        <v>1411</v>
      </c>
      <c r="E434" t="s">
        <v>164</v>
      </c>
    </row>
    <row r="435" spans="1:5" x14ac:dyDescent="0.35">
      <c r="A435" t="str">
        <f>"5625843"</f>
        <v>5625843</v>
      </c>
      <c r="B435" t="s">
        <v>793</v>
      </c>
      <c r="C435" t="s">
        <v>794</v>
      </c>
      <c r="D435" t="s">
        <v>1412</v>
      </c>
      <c r="E435" t="s">
        <v>164</v>
      </c>
    </row>
    <row r="436" spans="1:5" x14ac:dyDescent="0.35">
      <c r="A436" t="str">
        <f>"5633563"</f>
        <v>5633563</v>
      </c>
      <c r="B436" t="s">
        <v>795</v>
      </c>
      <c r="C436" t="s">
        <v>796</v>
      </c>
      <c r="D436" t="s">
        <v>1413</v>
      </c>
      <c r="E436" t="s">
        <v>164</v>
      </c>
    </row>
    <row r="437" spans="1:5" x14ac:dyDescent="0.35">
      <c r="A437" t="str">
        <f>"5531391"</f>
        <v>5531391</v>
      </c>
      <c r="B437" t="s">
        <v>214</v>
      </c>
      <c r="C437" t="s">
        <v>797</v>
      </c>
      <c r="D437" t="s">
        <v>1414</v>
      </c>
      <c r="E437" t="s">
        <v>164</v>
      </c>
    </row>
    <row r="438" spans="1:5" x14ac:dyDescent="0.35">
      <c r="A438" t="str">
        <f>"5521998"</f>
        <v>5521998</v>
      </c>
      <c r="B438" t="s">
        <v>798</v>
      </c>
      <c r="C438" t="s">
        <v>799</v>
      </c>
      <c r="D438" t="s">
        <v>1415</v>
      </c>
      <c r="E438" t="s">
        <v>164</v>
      </c>
    </row>
    <row r="439" spans="1:5" x14ac:dyDescent="0.35">
      <c r="A439" t="str">
        <f>"3649921"</f>
        <v>3649921</v>
      </c>
      <c r="B439" t="s">
        <v>800</v>
      </c>
      <c r="C439" t="s">
        <v>12</v>
      </c>
      <c r="D439" t="s">
        <v>1416</v>
      </c>
      <c r="E439" t="s">
        <v>164</v>
      </c>
    </row>
    <row r="440" spans="1:5" x14ac:dyDescent="0.35">
      <c r="A440" t="str">
        <f>"5687509"</f>
        <v>5687509</v>
      </c>
      <c r="B440" t="s">
        <v>801</v>
      </c>
      <c r="C440" t="s">
        <v>802</v>
      </c>
      <c r="D440" t="s">
        <v>1417</v>
      </c>
      <c r="E440" t="s">
        <v>164</v>
      </c>
    </row>
    <row r="441" spans="1:5" x14ac:dyDescent="0.35">
      <c r="A441" t="str">
        <f>"5518012"</f>
        <v>5518012</v>
      </c>
      <c r="B441" t="s">
        <v>234</v>
      </c>
      <c r="C441" t="s">
        <v>119</v>
      </c>
      <c r="D441" t="s">
        <v>235</v>
      </c>
      <c r="E441" t="s">
        <v>164</v>
      </c>
    </row>
    <row r="442" spans="1:5" x14ac:dyDescent="0.35">
      <c r="A442" t="str">
        <f>"5654706"</f>
        <v>5654706</v>
      </c>
      <c r="B442" t="s">
        <v>803</v>
      </c>
      <c r="C442" t="s">
        <v>804</v>
      </c>
      <c r="D442" t="s">
        <v>1418</v>
      </c>
      <c r="E442" t="s">
        <v>164</v>
      </c>
    </row>
    <row r="443" spans="1:5" x14ac:dyDescent="0.35">
      <c r="A443" t="str">
        <f>"5612075"</f>
        <v>5612075</v>
      </c>
      <c r="B443" t="s">
        <v>805</v>
      </c>
      <c r="C443" t="s">
        <v>806</v>
      </c>
      <c r="D443" t="s">
        <v>1419</v>
      </c>
      <c r="E443" t="s">
        <v>164</v>
      </c>
    </row>
    <row r="444" spans="1:5" x14ac:dyDescent="0.35">
      <c r="A444" t="str">
        <f>"5622745"</f>
        <v>5622745</v>
      </c>
      <c r="B444" t="s">
        <v>807</v>
      </c>
      <c r="C444" t="s">
        <v>808</v>
      </c>
      <c r="D444" t="s">
        <v>1420</v>
      </c>
      <c r="E444" t="s">
        <v>164</v>
      </c>
    </row>
    <row r="445" spans="1:5" x14ac:dyDescent="0.35">
      <c r="A445" t="str">
        <f>"5030647"</f>
        <v>5030647</v>
      </c>
      <c r="B445" t="s">
        <v>809</v>
      </c>
      <c r="C445" t="s">
        <v>222</v>
      </c>
      <c r="D445" t="s">
        <v>1421</v>
      </c>
      <c r="E445" t="s">
        <v>164</v>
      </c>
    </row>
    <row r="446" spans="1:5" x14ac:dyDescent="0.35">
      <c r="A446" t="str">
        <f>"5699340"</f>
        <v>5699340</v>
      </c>
      <c r="B446" t="s">
        <v>810</v>
      </c>
      <c r="C446" t="s">
        <v>811</v>
      </c>
      <c r="D446" t="s">
        <v>1422</v>
      </c>
      <c r="E446" t="s">
        <v>164</v>
      </c>
    </row>
    <row r="447" spans="1:5" x14ac:dyDescent="0.35">
      <c r="A447" t="str">
        <f>"5693383"</f>
        <v>5693383</v>
      </c>
      <c r="B447" t="s">
        <v>812</v>
      </c>
      <c r="C447" t="s">
        <v>813</v>
      </c>
      <c r="D447" t="s">
        <v>1423</v>
      </c>
      <c r="E447" t="s">
        <v>164</v>
      </c>
    </row>
    <row r="448" spans="1:5" x14ac:dyDescent="0.35">
      <c r="A448" t="str">
        <f>"5690883"</f>
        <v>5690883</v>
      </c>
      <c r="B448" t="s">
        <v>814</v>
      </c>
      <c r="C448" t="s">
        <v>815</v>
      </c>
      <c r="D448" t="s">
        <v>1424</v>
      </c>
      <c r="E448" t="s">
        <v>164</v>
      </c>
    </row>
    <row r="449" spans="1:5" x14ac:dyDescent="0.35">
      <c r="A449" t="str">
        <f>"5684996"</f>
        <v>5684996</v>
      </c>
      <c r="B449" t="s">
        <v>816</v>
      </c>
      <c r="C449" t="s">
        <v>817</v>
      </c>
      <c r="D449" t="s">
        <v>1425</v>
      </c>
      <c r="E449" t="s">
        <v>164</v>
      </c>
    </row>
    <row r="450" spans="1:5" x14ac:dyDescent="0.35">
      <c r="A450" t="str">
        <f>"5491930"</f>
        <v>5491930</v>
      </c>
      <c r="B450" t="s">
        <v>217</v>
      </c>
      <c r="C450" t="s">
        <v>9</v>
      </c>
      <c r="D450" t="s">
        <v>218</v>
      </c>
      <c r="E450" t="s">
        <v>164</v>
      </c>
    </row>
    <row r="451" spans="1:5" x14ac:dyDescent="0.35">
      <c r="A451" t="str">
        <f>"5170994"</f>
        <v>5170994</v>
      </c>
      <c r="B451" t="s">
        <v>818</v>
      </c>
      <c r="C451" t="s">
        <v>733</v>
      </c>
      <c r="D451" t="s">
        <v>1426</v>
      </c>
      <c r="E451" t="s">
        <v>164</v>
      </c>
    </row>
    <row r="452" spans="1:5" x14ac:dyDescent="0.35">
      <c r="A452" t="str">
        <f>"5630474"</f>
        <v>5630474</v>
      </c>
      <c r="B452" t="s">
        <v>819</v>
      </c>
      <c r="C452" t="s">
        <v>74</v>
      </c>
      <c r="D452" t="s">
        <v>1427</v>
      </c>
      <c r="E452" t="s">
        <v>164</v>
      </c>
    </row>
    <row r="453" spans="1:5" x14ac:dyDescent="0.35">
      <c r="A453" t="str">
        <f>"5546162"</f>
        <v>5546162</v>
      </c>
      <c r="B453" t="s">
        <v>820</v>
      </c>
      <c r="C453" t="s">
        <v>821</v>
      </c>
      <c r="D453" t="s">
        <v>1428</v>
      </c>
      <c r="E453" t="s">
        <v>164</v>
      </c>
    </row>
    <row r="454" spans="1:5" x14ac:dyDescent="0.35">
      <c r="A454" t="str">
        <f>"5409637"</f>
        <v>5409637</v>
      </c>
      <c r="B454" t="s">
        <v>822</v>
      </c>
      <c r="C454" t="s">
        <v>823</v>
      </c>
      <c r="D454" t="s">
        <v>1429</v>
      </c>
      <c r="E454" t="s">
        <v>164</v>
      </c>
    </row>
    <row r="455" spans="1:5" x14ac:dyDescent="0.35">
      <c r="A455" t="str">
        <f>"5676824"</f>
        <v>5676824</v>
      </c>
      <c r="B455" t="s">
        <v>220</v>
      </c>
      <c r="C455" t="s">
        <v>186</v>
      </c>
      <c r="D455" t="s">
        <v>1430</v>
      </c>
      <c r="E455" t="s">
        <v>164</v>
      </c>
    </row>
    <row r="456" spans="1:5" x14ac:dyDescent="0.35">
      <c r="A456" t="str">
        <f>"5350761"</f>
        <v>5350761</v>
      </c>
      <c r="B456" t="s">
        <v>824</v>
      </c>
      <c r="C456" t="s">
        <v>825</v>
      </c>
      <c r="D456" t="s">
        <v>1431</v>
      </c>
      <c r="E456" t="s">
        <v>164</v>
      </c>
    </row>
    <row r="457" spans="1:5" x14ac:dyDescent="0.35">
      <c r="A457" t="str">
        <f>"5464925"</f>
        <v>5464925</v>
      </c>
      <c r="B457" t="s">
        <v>216</v>
      </c>
      <c r="C457" t="s">
        <v>55</v>
      </c>
      <c r="D457" t="s">
        <v>1432</v>
      </c>
      <c r="E457" t="s">
        <v>164</v>
      </c>
    </row>
    <row r="458" spans="1:5" x14ac:dyDescent="0.35">
      <c r="A458" t="str">
        <f>"5527022"</f>
        <v>5527022</v>
      </c>
      <c r="B458" t="s">
        <v>826</v>
      </c>
      <c r="C458" t="s">
        <v>827</v>
      </c>
      <c r="D458" t="s">
        <v>1433</v>
      </c>
      <c r="E458" t="s">
        <v>164</v>
      </c>
    </row>
    <row r="459" spans="1:5" x14ac:dyDescent="0.35">
      <c r="A459" t="str">
        <f>"5648580"</f>
        <v>5648580</v>
      </c>
      <c r="B459" t="s">
        <v>828</v>
      </c>
      <c r="C459" t="s">
        <v>95</v>
      </c>
      <c r="D459" t="s">
        <v>1434</v>
      </c>
      <c r="E459" t="s">
        <v>164</v>
      </c>
    </row>
    <row r="460" spans="1:5" x14ac:dyDescent="0.35">
      <c r="A460" t="str">
        <f>"5595384"</f>
        <v>5595384</v>
      </c>
      <c r="B460" t="s">
        <v>829</v>
      </c>
      <c r="C460" t="s">
        <v>8</v>
      </c>
      <c r="D460" t="s">
        <v>1435</v>
      </c>
      <c r="E460" t="s">
        <v>164</v>
      </c>
    </row>
    <row r="461" spans="1:5" x14ac:dyDescent="0.35">
      <c r="A461" t="str">
        <f>"5692611"</f>
        <v>5692611</v>
      </c>
      <c r="B461" t="s">
        <v>830</v>
      </c>
      <c r="C461" t="s">
        <v>144</v>
      </c>
      <c r="D461" t="s">
        <v>1436</v>
      </c>
      <c r="E461" t="s">
        <v>164</v>
      </c>
    </row>
    <row r="462" spans="1:5" x14ac:dyDescent="0.35">
      <c r="A462" t="str">
        <f>"5546806"</f>
        <v>5546806</v>
      </c>
      <c r="B462" t="s">
        <v>831</v>
      </c>
      <c r="C462" t="s">
        <v>123</v>
      </c>
      <c r="D462" t="s">
        <v>1437</v>
      </c>
      <c r="E462" t="s">
        <v>164</v>
      </c>
    </row>
    <row r="463" spans="1:5" x14ac:dyDescent="0.35">
      <c r="A463" t="str">
        <f>"5678415"</f>
        <v>5678415</v>
      </c>
      <c r="B463" t="s">
        <v>182</v>
      </c>
      <c r="C463" t="s">
        <v>832</v>
      </c>
      <c r="D463" t="s">
        <v>1438</v>
      </c>
      <c r="E463" t="s">
        <v>164</v>
      </c>
    </row>
    <row r="464" spans="1:5" x14ac:dyDescent="0.35">
      <c r="A464" t="str">
        <f>"5680397"</f>
        <v>5680397</v>
      </c>
      <c r="B464" t="s">
        <v>833</v>
      </c>
      <c r="C464" t="s">
        <v>109</v>
      </c>
      <c r="D464" t="s">
        <v>1439</v>
      </c>
      <c r="E464" t="s">
        <v>164</v>
      </c>
    </row>
    <row r="465" spans="1:5" x14ac:dyDescent="0.35">
      <c r="A465" t="str">
        <f>"5341292"</f>
        <v>5341292</v>
      </c>
      <c r="B465" t="s">
        <v>120</v>
      </c>
      <c r="C465" t="s">
        <v>227</v>
      </c>
      <c r="D465" t="s">
        <v>1440</v>
      </c>
      <c r="E465" t="s">
        <v>164</v>
      </c>
    </row>
    <row r="466" spans="1:5" x14ac:dyDescent="0.35">
      <c r="A466" t="str">
        <f>"5555180"</f>
        <v>5555180</v>
      </c>
      <c r="B466" t="s">
        <v>14</v>
      </c>
      <c r="C466" t="s">
        <v>86</v>
      </c>
      <c r="D466" t="s">
        <v>1441</v>
      </c>
      <c r="E466" t="s">
        <v>164</v>
      </c>
    </row>
    <row r="467" spans="1:5" x14ac:dyDescent="0.35">
      <c r="A467" t="str">
        <f>"5669285"</f>
        <v>5669285</v>
      </c>
      <c r="B467" t="s">
        <v>14</v>
      </c>
      <c r="C467" t="s">
        <v>834</v>
      </c>
      <c r="D467" t="s">
        <v>1442</v>
      </c>
      <c r="E467" t="s">
        <v>164</v>
      </c>
    </row>
    <row r="468" spans="1:5" x14ac:dyDescent="0.35">
      <c r="A468" t="str">
        <f>"5629283"</f>
        <v>5629283</v>
      </c>
      <c r="B468" t="s">
        <v>184</v>
      </c>
      <c r="C468" t="s">
        <v>835</v>
      </c>
      <c r="D468" t="s">
        <v>1443</v>
      </c>
      <c r="E468" t="s">
        <v>164</v>
      </c>
    </row>
    <row r="469" spans="1:5" x14ac:dyDescent="0.35">
      <c r="A469" t="str">
        <f>"5596430"</f>
        <v>5596430</v>
      </c>
      <c r="B469" t="s">
        <v>836</v>
      </c>
      <c r="C469" t="s">
        <v>837</v>
      </c>
      <c r="D469" t="s">
        <v>1444</v>
      </c>
      <c r="E469" t="s">
        <v>164</v>
      </c>
    </row>
    <row r="470" spans="1:5" x14ac:dyDescent="0.35">
      <c r="A470" t="str">
        <f>"5081903"</f>
        <v>5081903</v>
      </c>
      <c r="B470" t="s">
        <v>240</v>
      </c>
      <c r="C470" t="s">
        <v>838</v>
      </c>
      <c r="D470" t="s">
        <v>1445</v>
      </c>
      <c r="E470" t="s">
        <v>164</v>
      </c>
    </row>
    <row r="471" spans="1:5" x14ac:dyDescent="0.35">
      <c r="A471" t="str">
        <f>"5446858"</f>
        <v>5446858</v>
      </c>
      <c r="B471" t="s">
        <v>839</v>
      </c>
      <c r="C471" t="s">
        <v>840</v>
      </c>
      <c r="D471" t="s">
        <v>1446</v>
      </c>
      <c r="E471" t="s">
        <v>164</v>
      </c>
    </row>
    <row r="472" spans="1:5" x14ac:dyDescent="0.35">
      <c r="A472" t="str">
        <f>"5589419"</f>
        <v>5589419</v>
      </c>
      <c r="B472" t="s">
        <v>841</v>
      </c>
      <c r="C472" t="s">
        <v>167</v>
      </c>
      <c r="D472" t="s">
        <v>1447</v>
      </c>
      <c r="E472" t="s">
        <v>164</v>
      </c>
    </row>
    <row r="473" spans="1:5" x14ac:dyDescent="0.35">
      <c r="A473" t="str">
        <f>"5686521"</f>
        <v>5686521</v>
      </c>
      <c r="B473" t="s">
        <v>842</v>
      </c>
      <c r="C473" t="s">
        <v>158</v>
      </c>
      <c r="D473" t="s">
        <v>1448</v>
      </c>
      <c r="E473" t="s">
        <v>164</v>
      </c>
    </row>
    <row r="474" spans="1:5" x14ac:dyDescent="0.35">
      <c r="A474" t="str">
        <f>"5625812"</f>
        <v>5625812</v>
      </c>
      <c r="B474" t="s">
        <v>843</v>
      </c>
      <c r="C474" t="s">
        <v>844</v>
      </c>
      <c r="D474" t="s">
        <v>1449</v>
      </c>
      <c r="E474" t="s">
        <v>164</v>
      </c>
    </row>
    <row r="475" spans="1:5" x14ac:dyDescent="0.35">
      <c r="A475" t="str">
        <f>"5645011"</f>
        <v>5645011</v>
      </c>
      <c r="B475" t="s">
        <v>91</v>
      </c>
      <c r="C475" t="s">
        <v>845</v>
      </c>
      <c r="D475" t="s">
        <v>1450</v>
      </c>
      <c r="E475" t="s">
        <v>164</v>
      </c>
    </row>
    <row r="476" spans="1:5" x14ac:dyDescent="0.35">
      <c r="A476" t="str">
        <f>"5689299"</f>
        <v>5689299</v>
      </c>
      <c r="B476" t="s">
        <v>846</v>
      </c>
      <c r="C476" t="s">
        <v>847</v>
      </c>
      <c r="D476" t="s">
        <v>1451</v>
      </c>
      <c r="E476" t="s">
        <v>164</v>
      </c>
    </row>
    <row r="477" spans="1:5" x14ac:dyDescent="0.35">
      <c r="A477" t="str">
        <f>"5594919"</f>
        <v>5594919</v>
      </c>
      <c r="B477" t="s">
        <v>848</v>
      </c>
      <c r="C477" t="s">
        <v>849</v>
      </c>
      <c r="D477" t="s">
        <v>1452</v>
      </c>
      <c r="E477" t="s">
        <v>164</v>
      </c>
    </row>
    <row r="478" spans="1:5" x14ac:dyDescent="0.35">
      <c r="A478" t="str">
        <f>"5638795"</f>
        <v>5638795</v>
      </c>
      <c r="B478" t="s">
        <v>36</v>
      </c>
      <c r="C478" t="s">
        <v>850</v>
      </c>
      <c r="D478" t="s">
        <v>1453</v>
      </c>
      <c r="E478" t="s">
        <v>164</v>
      </c>
    </row>
    <row r="479" spans="1:5" x14ac:dyDescent="0.35">
      <c r="A479" t="str">
        <f>"5648030"</f>
        <v>5648030</v>
      </c>
      <c r="B479" t="s">
        <v>36</v>
      </c>
      <c r="C479" t="s">
        <v>12</v>
      </c>
      <c r="D479" t="s">
        <v>1454</v>
      </c>
      <c r="E479" t="s">
        <v>164</v>
      </c>
    </row>
    <row r="480" spans="1:5" x14ac:dyDescent="0.35">
      <c r="A480" t="str">
        <f>"5549967"</f>
        <v>5549967</v>
      </c>
      <c r="B480" t="s">
        <v>851</v>
      </c>
      <c r="C480" t="s">
        <v>187</v>
      </c>
      <c r="D480" t="s">
        <v>1455</v>
      </c>
      <c r="E480" t="s">
        <v>164</v>
      </c>
    </row>
    <row r="481" spans="1:5" x14ac:dyDescent="0.35">
      <c r="A481" t="str">
        <f>"5527099"</f>
        <v>5527099</v>
      </c>
      <c r="B481" t="s">
        <v>852</v>
      </c>
      <c r="C481" t="s">
        <v>853</v>
      </c>
      <c r="D481" t="s">
        <v>1456</v>
      </c>
      <c r="E481" t="s">
        <v>164</v>
      </c>
    </row>
    <row r="482" spans="1:5" x14ac:dyDescent="0.35">
      <c r="A482" t="str">
        <f>"5617689"</f>
        <v>5617689</v>
      </c>
      <c r="B482" t="s">
        <v>148</v>
      </c>
      <c r="C482" t="s">
        <v>161</v>
      </c>
      <c r="D482" t="s">
        <v>1457</v>
      </c>
      <c r="E482" t="s">
        <v>164</v>
      </c>
    </row>
    <row r="483" spans="1:5" x14ac:dyDescent="0.35">
      <c r="A483" t="str">
        <f>"5341141"</f>
        <v>5341141</v>
      </c>
      <c r="B483" t="s">
        <v>854</v>
      </c>
      <c r="C483" t="s">
        <v>145</v>
      </c>
      <c r="D483" t="s">
        <v>1458</v>
      </c>
      <c r="E483" t="s">
        <v>164</v>
      </c>
    </row>
    <row r="484" spans="1:5" x14ac:dyDescent="0.35">
      <c r="A484" t="str">
        <f>"5686332"</f>
        <v>5686332</v>
      </c>
      <c r="B484" t="s">
        <v>855</v>
      </c>
      <c r="C484" t="s">
        <v>856</v>
      </c>
      <c r="D484" t="s">
        <v>1459</v>
      </c>
      <c r="E484" t="s">
        <v>164</v>
      </c>
    </row>
    <row r="485" spans="1:5" x14ac:dyDescent="0.35">
      <c r="A485" t="str">
        <f>"5716204"</f>
        <v>5716204</v>
      </c>
      <c r="B485" t="s">
        <v>857</v>
      </c>
      <c r="C485" t="s">
        <v>858</v>
      </c>
      <c r="D485" t="s">
        <v>1460</v>
      </c>
      <c r="E485" t="s">
        <v>164</v>
      </c>
    </row>
    <row r="486" spans="1:5" x14ac:dyDescent="0.35">
      <c r="A486" t="str">
        <f>"4192291"</f>
        <v>4192291</v>
      </c>
      <c r="B486" t="s">
        <v>859</v>
      </c>
      <c r="C486" t="s">
        <v>860</v>
      </c>
      <c r="D486" t="s">
        <v>1461</v>
      </c>
      <c r="E486" t="s">
        <v>164</v>
      </c>
    </row>
    <row r="487" spans="1:5" x14ac:dyDescent="0.35">
      <c r="A487" t="str">
        <f>"5529493"</f>
        <v>5529493</v>
      </c>
      <c r="B487" t="s">
        <v>861</v>
      </c>
      <c r="C487" t="s">
        <v>67</v>
      </c>
      <c r="D487" t="s">
        <v>1462</v>
      </c>
      <c r="E487" t="s">
        <v>164</v>
      </c>
    </row>
    <row r="488" spans="1:5" x14ac:dyDescent="0.35">
      <c r="A488" t="str">
        <f>"5732564"</f>
        <v>5732564</v>
      </c>
      <c r="B488" t="s">
        <v>862</v>
      </c>
      <c r="C488" t="s">
        <v>203</v>
      </c>
      <c r="D488" t="s">
        <v>1463</v>
      </c>
      <c r="E488" t="s">
        <v>164</v>
      </c>
    </row>
    <row r="489" spans="1:5" x14ac:dyDescent="0.35">
      <c r="A489" t="str">
        <f>"5627392"</f>
        <v>5627392</v>
      </c>
      <c r="B489" t="s">
        <v>863</v>
      </c>
      <c r="C489" t="s">
        <v>195</v>
      </c>
      <c r="D489" t="s">
        <v>1464</v>
      </c>
      <c r="E489" t="s">
        <v>164</v>
      </c>
    </row>
    <row r="490" spans="1:5" x14ac:dyDescent="0.35">
      <c r="A490" t="str">
        <f>"5622788"</f>
        <v>5622788</v>
      </c>
      <c r="B490" t="s">
        <v>864</v>
      </c>
      <c r="C490" t="s">
        <v>91</v>
      </c>
      <c r="D490" t="s">
        <v>1465</v>
      </c>
      <c r="E490" t="s">
        <v>164</v>
      </c>
    </row>
    <row r="491" spans="1:5" x14ac:dyDescent="0.35">
      <c r="A491" t="str">
        <f>"5694093"</f>
        <v>5694093</v>
      </c>
      <c r="B491" t="s">
        <v>865</v>
      </c>
      <c r="C491" t="s">
        <v>188</v>
      </c>
      <c r="D491" t="s">
        <v>1466</v>
      </c>
      <c r="E491" t="s">
        <v>164</v>
      </c>
    </row>
    <row r="492" spans="1:5" x14ac:dyDescent="0.35">
      <c r="A492" t="str">
        <f>"5525618"</f>
        <v>5525618</v>
      </c>
      <c r="B492" t="s">
        <v>866</v>
      </c>
      <c r="C492" t="s">
        <v>867</v>
      </c>
      <c r="D492" t="s">
        <v>1467</v>
      </c>
      <c r="E492" t="s">
        <v>164</v>
      </c>
    </row>
    <row r="493" spans="1:5" x14ac:dyDescent="0.35">
      <c r="A493" t="str">
        <f>"5462489"</f>
        <v>5462489</v>
      </c>
      <c r="B493" t="s">
        <v>868</v>
      </c>
      <c r="C493" t="s">
        <v>186</v>
      </c>
      <c r="D493" t="s">
        <v>1468</v>
      </c>
      <c r="E493" t="s">
        <v>164</v>
      </c>
    </row>
    <row r="494" spans="1:5" x14ac:dyDescent="0.35">
      <c r="A494" t="str">
        <f>"5719605"</f>
        <v>5719605</v>
      </c>
      <c r="B494" t="s">
        <v>869</v>
      </c>
      <c r="C494" t="s">
        <v>33</v>
      </c>
      <c r="D494" t="s">
        <v>1469</v>
      </c>
      <c r="E494" t="s">
        <v>164</v>
      </c>
    </row>
    <row r="495" spans="1:5" x14ac:dyDescent="0.35">
      <c r="A495" t="str">
        <f>"5557381"</f>
        <v>5557381</v>
      </c>
      <c r="B495" t="s">
        <v>870</v>
      </c>
      <c r="C495" t="s">
        <v>210</v>
      </c>
      <c r="D495" t="s">
        <v>1470</v>
      </c>
      <c r="E495" t="s">
        <v>164</v>
      </c>
    </row>
    <row r="496" spans="1:5" x14ac:dyDescent="0.35">
      <c r="A496" t="str">
        <f>"5532920"</f>
        <v>5532920</v>
      </c>
      <c r="B496" t="s">
        <v>871</v>
      </c>
      <c r="C496" t="s">
        <v>113</v>
      </c>
      <c r="D496" t="s">
        <v>1471</v>
      </c>
      <c r="E496" t="s">
        <v>164</v>
      </c>
    </row>
    <row r="497" spans="1:5" x14ac:dyDescent="0.35">
      <c r="A497" t="str">
        <f>"5696943"</f>
        <v>5696943</v>
      </c>
      <c r="B497" t="s">
        <v>872</v>
      </c>
      <c r="C497" t="s">
        <v>873</v>
      </c>
      <c r="D497" t="s">
        <v>1472</v>
      </c>
      <c r="E497" t="s">
        <v>164</v>
      </c>
    </row>
    <row r="498" spans="1:5" x14ac:dyDescent="0.35">
      <c r="A498" t="str">
        <f>"5439261"</f>
        <v>5439261</v>
      </c>
      <c r="B498" t="s">
        <v>139</v>
      </c>
      <c r="C498" t="s">
        <v>16</v>
      </c>
      <c r="D498" t="s">
        <v>1473</v>
      </c>
      <c r="E498" t="s">
        <v>164</v>
      </c>
    </row>
    <row r="499" spans="1:5" x14ac:dyDescent="0.35">
      <c r="A499" t="str">
        <f>"5646337"</f>
        <v>5646337</v>
      </c>
      <c r="B499" t="s">
        <v>874</v>
      </c>
      <c r="C499" t="s">
        <v>57</v>
      </c>
      <c r="D499" t="s">
        <v>1474</v>
      </c>
      <c r="E499" t="s">
        <v>164</v>
      </c>
    </row>
    <row r="500" spans="1:5" x14ac:dyDescent="0.35">
      <c r="A500" t="str">
        <f>"5320135"</f>
        <v>5320135</v>
      </c>
      <c r="B500" t="s">
        <v>875</v>
      </c>
      <c r="C500" t="s">
        <v>876</v>
      </c>
      <c r="D500" t="s">
        <v>1475</v>
      </c>
      <c r="E500" t="s">
        <v>164</v>
      </c>
    </row>
    <row r="501" spans="1:5" x14ac:dyDescent="0.35">
      <c r="A501" t="str">
        <f>"5341382"</f>
        <v>5341382</v>
      </c>
      <c r="B501" t="s">
        <v>877</v>
      </c>
      <c r="C501" t="s">
        <v>79</v>
      </c>
      <c r="D501" t="s">
        <v>1476</v>
      </c>
      <c r="E501" t="s">
        <v>164</v>
      </c>
    </row>
    <row r="502" spans="1:5" x14ac:dyDescent="0.35">
      <c r="A502" t="str">
        <f>"5693277"</f>
        <v>5693277</v>
      </c>
      <c r="B502" t="s">
        <v>878</v>
      </c>
      <c r="C502" t="s">
        <v>50</v>
      </c>
      <c r="D502" t="s">
        <v>1477</v>
      </c>
      <c r="E502" t="s">
        <v>164</v>
      </c>
    </row>
    <row r="503" spans="1:5" x14ac:dyDescent="0.35">
      <c r="A503" t="str">
        <f>"4947935"</f>
        <v>4947935</v>
      </c>
      <c r="B503" t="s">
        <v>879</v>
      </c>
      <c r="C503" t="s">
        <v>880</v>
      </c>
      <c r="D503" t="s">
        <v>1478</v>
      </c>
      <c r="E503" t="s">
        <v>164</v>
      </c>
    </row>
    <row r="504" spans="1:5" x14ac:dyDescent="0.35">
      <c r="A504" t="str">
        <f>"5664076"</f>
        <v>5664076</v>
      </c>
      <c r="B504" t="s">
        <v>881</v>
      </c>
      <c r="C504" t="s">
        <v>744</v>
      </c>
      <c r="D504" t="s">
        <v>1479</v>
      </c>
      <c r="E504" t="s">
        <v>164</v>
      </c>
    </row>
    <row r="505" spans="1:5" x14ac:dyDescent="0.35">
      <c r="A505" t="str">
        <f>"5706164"</f>
        <v>5706164</v>
      </c>
      <c r="B505" t="s">
        <v>882</v>
      </c>
      <c r="C505" t="s">
        <v>883</v>
      </c>
      <c r="D505" t="s">
        <v>1480</v>
      </c>
      <c r="E505" t="s">
        <v>164</v>
      </c>
    </row>
    <row r="506" spans="1:5" x14ac:dyDescent="0.35">
      <c r="A506" t="str">
        <f>"5574138"</f>
        <v>5574138</v>
      </c>
      <c r="B506" t="s">
        <v>884</v>
      </c>
      <c r="C506" t="s">
        <v>35</v>
      </c>
      <c r="D506" t="s">
        <v>1481</v>
      </c>
      <c r="E506" t="s">
        <v>164</v>
      </c>
    </row>
    <row r="507" spans="1:5" x14ac:dyDescent="0.35">
      <c r="A507" t="str">
        <f>"5503360"</f>
        <v>5503360</v>
      </c>
      <c r="B507" t="s">
        <v>885</v>
      </c>
      <c r="C507" t="s">
        <v>886</v>
      </c>
      <c r="D507" t="s">
        <v>1482</v>
      </c>
      <c r="E507" t="s">
        <v>164</v>
      </c>
    </row>
    <row r="508" spans="1:5" x14ac:dyDescent="0.35">
      <c r="A508" t="str">
        <f>"5536312"</f>
        <v>5536312</v>
      </c>
      <c r="B508" t="s">
        <v>149</v>
      </c>
      <c r="C508" t="s">
        <v>887</v>
      </c>
      <c r="D508" t="s">
        <v>1483</v>
      </c>
      <c r="E508" t="s">
        <v>164</v>
      </c>
    </row>
    <row r="509" spans="1:5" x14ac:dyDescent="0.35">
      <c r="A509" t="str">
        <f>"5648406"</f>
        <v>5648406</v>
      </c>
      <c r="B509" t="s">
        <v>888</v>
      </c>
      <c r="C509" t="s">
        <v>889</v>
      </c>
      <c r="D509" t="s">
        <v>1484</v>
      </c>
      <c r="E509" t="s">
        <v>164</v>
      </c>
    </row>
    <row r="510" spans="1:5" x14ac:dyDescent="0.35">
      <c r="A510" t="str">
        <f>"5676191"</f>
        <v>5676191</v>
      </c>
      <c r="B510" t="s">
        <v>890</v>
      </c>
      <c r="C510" t="s">
        <v>891</v>
      </c>
      <c r="D510" t="s">
        <v>1485</v>
      </c>
      <c r="E510" t="s">
        <v>164</v>
      </c>
    </row>
    <row r="511" spans="1:5" x14ac:dyDescent="0.35">
      <c r="A511" t="str">
        <f>"5544783"</f>
        <v>5544783</v>
      </c>
      <c r="B511" t="s">
        <v>892</v>
      </c>
      <c r="C511" t="s">
        <v>18</v>
      </c>
      <c r="D511" t="s">
        <v>1486</v>
      </c>
      <c r="E511" t="s">
        <v>164</v>
      </c>
    </row>
    <row r="512" spans="1:5" x14ac:dyDescent="0.35">
      <c r="A512" t="str">
        <f>"5531322"</f>
        <v>5531322</v>
      </c>
      <c r="B512" t="s">
        <v>893</v>
      </c>
      <c r="C512" t="s">
        <v>894</v>
      </c>
      <c r="D512" t="s">
        <v>1487</v>
      </c>
      <c r="E512" t="s">
        <v>164</v>
      </c>
    </row>
    <row r="513" spans="1:5" x14ac:dyDescent="0.35">
      <c r="A513" t="str">
        <f>"5651053"</f>
        <v>5651053</v>
      </c>
      <c r="B513" t="s">
        <v>895</v>
      </c>
      <c r="C513" t="s">
        <v>47</v>
      </c>
      <c r="D513" t="s">
        <v>1488</v>
      </c>
      <c r="E513" t="s">
        <v>164</v>
      </c>
    </row>
    <row r="514" spans="1:5" x14ac:dyDescent="0.35">
      <c r="A514" t="str">
        <f>"5435374"</f>
        <v>5435374</v>
      </c>
      <c r="B514" t="s">
        <v>896</v>
      </c>
      <c r="C514" t="s">
        <v>12</v>
      </c>
      <c r="D514" t="s">
        <v>1489</v>
      </c>
      <c r="E514" t="s">
        <v>164</v>
      </c>
    </row>
    <row r="515" spans="1:5" x14ac:dyDescent="0.35">
      <c r="A515" t="str">
        <f>"5585699"</f>
        <v>5585699</v>
      </c>
      <c r="B515" t="s">
        <v>897</v>
      </c>
      <c r="C515" t="s">
        <v>146</v>
      </c>
      <c r="D515" t="s">
        <v>1490</v>
      </c>
      <c r="E515" t="s">
        <v>164</v>
      </c>
    </row>
    <row r="516" spans="1:5" x14ac:dyDescent="0.35">
      <c r="A516" t="str">
        <f>"5539971"</f>
        <v>5539971</v>
      </c>
      <c r="B516" t="s">
        <v>898</v>
      </c>
      <c r="C516" t="s">
        <v>899</v>
      </c>
      <c r="D516" t="s">
        <v>1491</v>
      </c>
      <c r="E516" t="s">
        <v>164</v>
      </c>
    </row>
    <row r="517" spans="1:5" x14ac:dyDescent="0.35">
      <c r="A517" t="str">
        <f>"5444096"</f>
        <v>5444096</v>
      </c>
      <c r="B517" t="s">
        <v>900</v>
      </c>
      <c r="C517" t="s">
        <v>901</v>
      </c>
      <c r="D517" t="s">
        <v>1492</v>
      </c>
      <c r="E517" t="s">
        <v>164</v>
      </c>
    </row>
    <row r="518" spans="1:5" x14ac:dyDescent="0.35">
      <c r="A518" t="str">
        <f>"4411881"</f>
        <v>4411881</v>
      </c>
      <c r="B518" t="s">
        <v>39</v>
      </c>
      <c r="C518" t="s">
        <v>75</v>
      </c>
      <c r="D518" t="s">
        <v>1493</v>
      </c>
      <c r="E518" t="s">
        <v>164</v>
      </c>
    </row>
    <row r="519" spans="1:5" x14ac:dyDescent="0.35">
      <c r="A519" t="str">
        <f>"5221203"</f>
        <v>5221203</v>
      </c>
      <c r="B519" t="s">
        <v>902</v>
      </c>
      <c r="C519" t="s">
        <v>903</v>
      </c>
      <c r="D519" t="s">
        <v>1494</v>
      </c>
      <c r="E519" t="s">
        <v>164</v>
      </c>
    </row>
    <row r="520" spans="1:5" x14ac:dyDescent="0.35">
      <c r="A520" t="str">
        <f>"5341386"</f>
        <v>5341386</v>
      </c>
      <c r="B520" t="s">
        <v>904</v>
      </c>
      <c r="C520" t="s">
        <v>905</v>
      </c>
      <c r="D520" t="s">
        <v>1495</v>
      </c>
      <c r="E520" t="s">
        <v>164</v>
      </c>
    </row>
    <row r="521" spans="1:5" x14ac:dyDescent="0.35">
      <c r="A521" t="str">
        <f>"5677141"</f>
        <v>5677141</v>
      </c>
      <c r="B521" t="s">
        <v>906</v>
      </c>
      <c r="C521" t="s">
        <v>34</v>
      </c>
      <c r="D521" t="s">
        <v>1496</v>
      </c>
      <c r="E521" t="s">
        <v>164</v>
      </c>
    </row>
    <row r="522" spans="1:5" x14ac:dyDescent="0.35">
      <c r="A522" t="str">
        <f>"5711578"</f>
        <v>5711578</v>
      </c>
      <c r="B522" t="s">
        <v>582</v>
      </c>
      <c r="C522" t="s">
        <v>907</v>
      </c>
      <c r="D522" t="s">
        <v>1497</v>
      </c>
      <c r="E522" t="s">
        <v>164</v>
      </c>
    </row>
    <row r="523" spans="1:5" x14ac:dyDescent="0.35">
      <c r="A523" t="str">
        <f>"5615370"</f>
        <v>5615370</v>
      </c>
      <c r="B523" t="s">
        <v>133</v>
      </c>
      <c r="C523" t="s">
        <v>908</v>
      </c>
      <c r="D523" t="s">
        <v>1498</v>
      </c>
      <c r="E523" t="s">
        <v>164</v>
      </c>
    </row>
    <row r="524" spans="1:5" x14ac:dyDescent="0.35">
      <c r="A524" t="str">
        <f>"5697761"</f>
        <v>5697761</v>
      </c>
      <c r="B524" t="s">
        <v>41</v>
      </c>
      <c r="C524" t="s">
        <v>909</v>
      </c>
      <c r="D524" t="s">
        <v>1499</v>
      </c>
      <c r="E524" t="s">
        <v>164</v>
      </c>
    </row>
    <row r="525" spans="1:5" x14ac:dyDescent="0.35">
      <c r="A525" t="str">
        <f>"5597799"</f>
        <v>5597799</v>
      </c>
      <c r="B525" t="s">
        <v>910</v>
      </c>
      <c r="C525" t="s">
        <v>911</v>
      </c>
      <c r="D525" t="s">
        <v>1500</v>
      </c>
      <c r="E525" t="s">
        <v>164</v>
      </c>
    </row>
    <row r="526" spans="1:5" x14ac:dyDescent="0.35">
      <c r="A526" t="str">
        <f>"5625139"</f>
        <v>5625139</v>
      </c>
      <c r="B526" t="s">
        <v>42</v>
      </c>
      <c r="C526" t="s">
        <v>912</v>
      </c>
      <c r="D526" t="s">
        <v>1501</v>
      </c>
      <c r="E526" t="s">
        <v>164</v>
      </c>
    </row>
    <row r="527" spans="1:5" x14ac:dyDescent="0.35">
      <c r="A527" t="str">
        <f>"5659670"</f>
        <v>5659670</v>
      </c>
      <c r="B527" t="s">
        <v>599</v>
      </c>
      <c r="C527" t="s">
        <v>913</v>
      </c>
      <c r="D527" t="s">
        <v>1502</v>
      </c>
      <c r="E527" t="s">
        <v>164</v>
      </c>
    </row>
    <row r="528" spans="1:5" x14ac:dyDescent="0.35">
      <c r="A528" t="str">
        <f>"5630238"</f>
        <v>5630238</v>
      </c>
      <c r="B528" t="s">
        <v>600</v>
      </c>
      <c r="C528" t="s">
        <v>632</v>
      </c>
      <c r="D528" t="s">
        <v>1503</v>
      </c>
      <c r="E528" t="s">
        <v>164</v>
      </c>
    </row>
    <row r="529" spans="1:5" x14ac:dyDescent="0.35">
      <c r="A529" t="str">
        <f>"5536338"</f>
        <v>5536338</v>
      </c>
      <c r="B529" t="s">
        <v>914</v>
      </c>
      <c r="C529" t="s">
        <v>15</v>
      </c>
      <c r="D529" t="s">
        <v>1504</v>
      </c>
      <c r="E529" t="s">
        <v>164</v>
      </c>
    </row>
    <row r="530" spans="1:5" x14ac:dyDescent="0.35">
      <c r="A530" t="str">
        <f>"5612557"</f>
        <v>5612557</v>
      </c>
      <c r="B530" t="s">
        <v>915</v>
      </c>
      <c r="C530" t="s">
        <v>206</v>
      </c>
      <c r="D530" t="s">
        <v>1505</v>
      </c>
      <c r="E530" t="s">
        <v>164</v>
      </c>
    </row>
    <row r="531" spans="1:5" x14ac:dyDescent="0.35">
      <c r="A531" t="str">
        <f>"5639177"</f>
        <v>5639177</v>
      </c>
      <c r="B531" t="s">
        <v>916</v>
      </c>
      <c r="C531" t="s">
        <v>917</v>
      </c>
      <c r="D531" t="s">
        <v>1506</v>
      </c>
      <c r="E531" t="s">
        <v>164</v>
      </c>
    </row>
    <row r="532" spans="1:5" x14ac:dyDescent="0.35">
      <c r="A532" t="str">
        <f>"5691492"</f>
        <v>5691492</v>
      </c>
      <c r="B532" t="s">
        <v>918</v>
      </c>
      <c r="C532" t="s">
        <v>109</v>
      </c>
      <c r="D532" t="s">
        <v>1507</v>
      </c>
      <c r="E532" t="s">
        <v>164</v>
      </c>
    </row>
    <row r="533" spans="1:5" x14ac:dyDescent="0.35">
      <c r="A533" t="str">
        <f>"5235146"</f>
        <v>5235146</v>
      </c>
      <c r="B533" t="s">
        <v>919</v>
      </c>
      <c r="C533" t="s">
        <v>340</v>
      </c>
      <c r="D533" t="s">
        <v>1508</v>
      </c>
      <c r="E533" t="s">
        <v>164</v>
      </c>
    </row>
    <row r="534" spans="1:5" x14ac:dyDescent="0.35">
      <c r="A534" t="str">
        <f>"5710399"</f>
        <v>5710399</v>
      </c>
      <c r="B534" t="s">
        <v>920</v>
      </c>
      <c r="C534" t="s">
        <v>243</v>
      </c>
      <c r="D534" t="s">
        <v>1509</v>
      </c>
      <c r="E534" t="s">
        <v>164</v>
      </c>
    </row>
    <row r="535" spans="1:5" x14ac:dyDescent="0.35">
      <c r="A535" t="str">
        <f>"5589094"</f>
        <v>5589094</v>
      </c>
      <c r="B535" t="s">
        <v>921</v>
      </c>
      <c r="C535" t="s">
        <v>922</v>
      </c>
      <c r="D535" t="s">
        <v>1510</v>
      </c>
      <c r="E535" t="s">
        <v>164</v>
      </c>
    </row>
    <row r="536" spans="1:5" x14ac:dyDescent="0.35">
      <c r="A536" t="str">
        <f>"5582870"</f>
        <v>5582870</v>
      </c>
      <c r="B536" t="s">
        <v>923</v>
      </c>
      <c r="C536" t="s">
        <v>924</v>
      </c>
      <c r="D536" t="s">
        <v>1511</v>
      </c>
      <c r="E536" t="s">
        <v>164</v>
      </c>
    </row>
    <row r="537" spans="1:5" x14ac:dyDescent="0.35">
      <c r="A537" t="str">
        <f>"5433942"</f>
        <v>5433942</v>
      </c>
      <c r="B537" t="s">
        <v>925</v>
      </c>
      <c r="C537" t="s">
        <v>926</v>
      </c>
      <c r="D537" t="s">
        <v>1512</v>
      </c>
      <c r="E537" t="s">
        <v>164</v>
      </c>
    </row>
    <row r="538" spans="1:5" x14ac:dyDescent="0.35">
      <c r="A538" t="str">
        <f>"5593630"</f>
        <v>5593630</v>
      </c>
      <c r="B538" t="s">
        <v>927</v>
      </c>
      <c r="C538" t="s">
        <v>50</v>
      </c>
      <c r="D538" t="s">
        <v>1513</v>
      </c>
      <c r="E538" t="s">
        <v>164</v>
      </c>
    </row>
    <row r="539" spans="1:5" x14ac:dyDescent="0.35">
      <c r="A539" t="str">
        <f>"5726281"</f>
        <v>5726281</v>
      </c>
      <c r="B539" t="s">
        <v>84</v>
      </c>
      <c r="C539" t="s">
        <v>928</v>
      </c>
      <c r="D539" t="s">
        <v>1514</v>
      </c>
      <c r="E539" t="s">
        <v>164</v>
      </c>
    </row>
    <row r="540" spans="1:5" x14ac:dyDescent="0.35">
      <c r="A540" t="str">
        <f>"5336004"</f>
        <v>5336004</v>
      </c>
      <c r="B540" t="s">
        <v>929</v>
      </c>
      <c r="C540" t="s">
        <v>930</v>
      </c>
      <c r="D540" t="s">
        <v>1515</v>
      </c>
      <c r="E540" t="s">
        <v>164</v>
      </c>
    </row>
    <row r="541" spans="1:5" x14ac:dyDescent="0.35">
      <c r="A541" t="str">
        <f>"5589993"</f>
        <v>5589993</v>
      </c>
      <c r="B541" t="s">
        <v>22</v>
      </c>
      <c r="C541" t="s">
        <v>931</v>
      </c>
      <c r="D541" t="s">
        <v>1516</v>
      </c>
      <c r="E541" t="s">
        <v>164</v>
      </c>
    </row>
    <row r="542" spans="1:5" x14ac:dyDescent="0.35">
      <c r="A542" t="str">
        <f>"5652824"</f>
        <v>5652824</v>
      </c>
      <c r="B542" t="s">
        <v>932</v>
      </c>
      <c r="C542" t="s">
        <v>933</v>
      </c>
      <c r="D542" t="s">
        <v>1517</v>
      </c>
      <c r="E542" t="s">
        <v>164</v>
      </c>
    </row>
    <row r="543" spans="1:5" x14ac:dyDescent="0.35">
      <c r="A543" t="str">
        <f>"5637177"</f>
        <v>5637177</v>
      </c>
      <c r="B543" t="s">
        <v>934</v>
      </c>
      <c r="C543" t="s">
        <v>413</v>
      </c>
      <c r="D543" t="s">
        <v>1518</v>
      </c>
      <c r="E543" t="s">
        <v>164</v>
      </c>
    </row>
    <row r="544" spans="1:5" x14ac:dyDescent="0.35">
      <c r="A544" t="str">
        <f>"5648517"</f>
        <v>5648517</v>
      </c>
      <c r="B544" t="s">
        <v>28</v>
      </c>
      <c r="C544" t="s">
        <v>81</v>
      </c>
      <c r="D544" t="s">
        <v>1519</v>
      </c>
      <c r="E544" t="s">
        <v>164</v>
      </c>
    </row>
    <row r="545" spans="1:5" x14ac:dyDescent="0.35">
      <c r="A545" t="str">
        <f>"5702311"</f>
        <v>5702311</v>
      </c>
      <c r="B545" t="s">
        <v>935</v>
      </c>
      <c r="C545" t="s">
        <v>936</v>
      </c>
      <c r="D545" t="s">
        <v>1520</v>
      </c>
      <c r="E545" t="s">
        <v>164</v>
      </c>
    </row>
    <row r="546" spans="1:5" x14ac:dyDescent="0.35">
      <c r="A546" t="str">
        <f>"4838273"</f>
        <v>4838273</v>
      </c>
      <c r="B546" t="s">
        <v>93</v>
      </c>
      <c r="C546" t="s">
        <v>937</v>
      </c>
      <c r="D546" t="s">
        <v>1521</v>
      </c>
      <c r="E546" t="s">
        <v>164</v>
      </c>
    </row>
    <row r="547" spans="1:5" x14ac:dyDescent="0.35">
      <c r="A547" t="str">
        <f>"5547876"</f>
        <v>5547876</v>
      </c>
      <c r="B547" t="s">
        <v>938</v>
      </c>
      <c r="C547" t="s">
        <v>166</v>
      </c>
      <c r="D547" t="s">
        <v>1522</v>
      </c>
      <c r="E547" t="s">
        <v>164</v>
      </c>
    </row>
    <row r="548" spans="1:5" x14ac:dyDescent="0.35">
      <c r="A548" t="str">
        <f>"5662411"</f>
        <v>5662411</v>
      </c>
      <c r="B548" t="s">
        <v>939</v>
      </c>
      <c r="C548" t="s">
        <v>118</v>
      </c>
      <c r="D548" t="s">
        <v>1523</v>
      </c>
      <c r="E548" t="s">
        <v>164</v>
      </c>
    </row>
    <row r="549" spans="1:5" x14ac:dyDescent="0.35">
      <c r="A549" t="str">
        <f>"5434958"</f>
        <v>5434958</v>
      </c>
      <c r="B549" t="s">
        <v>940</v>
      </c>
      <c r="C549" t="s">
        <v>89</v>
      </c>
      <c r="D549" t="s">
        <v>1524</v>
      </c>
      <c r="E549" t="s">
        <v>164</v>
      </c>
    </row>
    <row r="550" spans="1:5" x14ac:dyDescent="0.35">
      <c r="A550" t="str">
        <f>"4531459"</f>
        <v>4531459</v>
      </c>
      <c r="B550" t="s">
        <v>941</v>
      </c>
      <c r="C550" t="s">
        <v>942</v>
      </c>
      <c r="D550" t="s">
        <v>1525</v>
      </c>
      <c r="E550" t="s">
        <v>164</v>
      </c>
    </row>
    <row r="551" spans="1:5" x14ac:dyDescent="0.35">
      <c r="A551" t="str">
        <f>"5518019"</f>
        <v>5518019</v>
      </c>
      <c r="B551" t="s">
        <v>152</v>
      </c>
      <c r="C551" t="s">
        <v>70</v>
      </c>
      <c r="D551" t="s">
        <v>1526</v>
      </c>
      <c r="E551" t="s">
        <v>164</v>
      </c>
    </row>
    <row r="552" spans="1:5" x14ac:dyDescent="0.35">
      <c r="A552" t="str">
        <f>"5561471"</f>
        <v>5561471</v>
      </c>
      <c r="B552" t="s">
        <v>943</v>
      </c>
      <c r="C552" t="s">
        <v>108</v>
      </c>
      <c r="D552" t="s">
        <v>1527</v>
      </c>
      <c r="E552" t="s">
        <v>164</v>
      </c>
    </row>
    <row r="553" spans="1:5" x14ac:dyDescent="0.35">
      <c r="A553" t="str">
        <f>"5690934"</f>
        <v>5690934</v>
      </c>
      <c r="B553" t="s">
        <v>944</v>
      </c>
      <c r="C553" t="s">
        <v>77</v>
      </c>
      <c r="D553" t="s">
        <v>1528</v>
      </c>
      <c r="E553" t="s">
        <v>164</v>
      </c>
    </row>
    <row r="554" spans="1:5" x14ac:dyDescent="0.35">
      <c r="A554" t="str">
        <f>"5642235"</f>
        <v>5642235</v>
      </c>
      <c r="B554" t="s">
        <v>945</v>
      </c>
      <c r="C554" t="s">
        <v>946</v>
      </c>
      <c r="D554" t="s">
        <v>1529</v>
      </c>
      <c r="E554" t="s">
        <v>164</v>
      </c>
    </row>
    <row r="555" spans="1:5" x14ac:dyDescent="0.35">
      <c r="A555" t="str">
        <f>"5647429"</f>
        <v>5647429</v>
      </c>
      <c r="B555" t="s">
        <v>647</v>
      </c>
      <c r="C555" t="s">
        <v>947</v>
      </c>
      <c r="D555" t="s">
        <v>1530</v>
      </c>
      <c r="E555" t="s">
        <v>164</v>
      </c>
    </row>
    <row r="556" spans="1:5" x14ac:dyDescent="0.35">
      <c r="A556" t="str">
        <f>"5472758"</f>
        <v>5472758</v>
      </c>
      <c r="B556" t="s">
        <v>201</v>
      </c>
      <c r="C556" t="s">
        <v>18</v>
      </c>
      <c r="D556" t="s">
        <v>202</v>
      </c>
      <c r="E556" t="s">
        <v>164</v>
      </c>
    </row>
    <row r="557" spans="1:5" x14ac:dyDescent="0.35">
      <c r="A557" t="str">
        <f>"5538338"</f>
        <v>5538338</v>
      </c>
      <c r="B557" t="s">
        <v>948</v>
      </c>
      <c r="C557" t="s">
        <v>28</v>
      </c>
      <c r="D557" t="s">
        <v>1531</v>
      </c>
      <c r="E557" t="s">
        <v>164</v>
      </c>
    </row>
    <row r="558" spans="1:5" x14ac:dyDescent="0.35">
      <c r="A558" t="str">
        <f>"5589752"</f>
        <v>5589752</v>
      </c>
      <c r="B558" t="s">
        <v>141</v>
      </c>
      <c r="C558" t="s">
        <v>949</v>
      </c>
      <c r="D558" t="s">
        <v>1532</v>
      </c>
      <c r="E558" t="s">
        <v>164</v>
      </c>
    </row>
    <row r="559" spans="1:5" x14ac:dyDescent="0.35">
      <c r="A559" t="str">
        <f>"5574512"</f>
        <v>5574512</v>
      </c>
      <c r="B559" t="s">
        <v>950</v>
      </c>
      <c r="C559" t="s">
        <v>780</v>
      </c>
      <c r="D559" t="s">
        <v>1533</v>
      </c>
      <c r="E559" t="s">
        <v>164</v>
      </c>
    </row>
    <row r="560" spans="1:5" x14ac:dyDescent="0.35">
      <c r="A560" t="str">
        <f>"5546928"</f>
        <v>5546928</v>
      </c>
      <c r="B560" t="s">
        <v>241</v>
      </c>
      <c r="C560" t="s">
        <v>105</v>
      </c>
      <c r="D560" t="s">
        <v>1534</v>
      </c>
      <c r="E560" t="s">
        <v>164</v>
      </c>
    </row>
    <row r="561" spans="1:5" x14ac:dyDescent="0.35">
      <c r="A561" t="str">
        <f>"5632476"</f>
        <v>5632476</v>
      </c>
      <c r="B561" t="s">
        <v>951</v>
      </c>
      <c r="C561" t="s">
        <v>11</v>
      </c>
      <c r="D561" t="s">
        <v>1535</v>
      </c>
      <c r="E561" t="s">
        <v>164</v>
      </c>
    </row>
    <row r="562" spans="1:5" x14ac:dyDescent="0.35">
      <c r="A562" t="str">
        <f>"5672639"</f>
        <v>5672639</v>
      </c>
      <c r="B562" t="s">
        <v>952</v>
      </c>
      <c r="C562" t="s">
        <v>121</v>
      </c>
      <c r="D562" t="s">
        <v>1536</v>
      </c>
      <c r="E562" t="s">
        <v>164</v>
      </c>
    </row>
    <row r="563" spans="1:5" x14ac:dyDescent="0.35">
      <c r="A563" t="str">
        <f>"5583504"</f>
        <v>5583504</v>
      </c>
      <c r="B563" t="s">
        <v>953</v>
      </c>
      <c r="C563" t="s">
        <v>954</v>
      </c>
      <c r="D563" t="s">
        <v>1537</v>
      </c>
      <c r="E563" t="s">
        <v>164</v>
      </c>
    </row>
    <row r="564" spans="1:5" x14ac:dyDescent="0.35">
      <c r="A564" t="str">
        <f>"5661530"</f>
        <v>5661530</v>
      </c>
      <c r="B564" t="s">
        <v>955</v>
      </c>
      <c r="C564" t="s">
        <v>956</v>
      </c>
      <c r="D564" t="s">
        <v>1538</v>
      </c>
      <c r="E564" t="s">
        <v>164</v>
      </c>
    </row>
    <row r="565" spans="1:5" x14ac:dyDescent="0.35">
      <c r="A565" t="str">
        <f>"5623037"</f>
        <v>5623037</v>
      </c>
      <c r="B565" t="s">
        <v>957</v>
      </c>
      <c r="C565" t="s">
        <v>53</v>
      </c>
      <c r="D565" t="s">
        <v>1539</v>
      </c>
      <c r="E565" t="s">
        <v>164</v>
      </c>
    </row>
    <row r="566" spans="1:5" x14ac:dyDescent="0.35">
      <c r="A566" t="str">
        <f>"4993953"</f>
        <v>4993953</v>
      </c>
      <c r="B566" t="s">
        <v>147</v>
      </c>
      <c r="C566" t="s">
        <v>958</v>
      </c>
      <c r="D566" t="s">
        <v>1540</v>
      </c>
      <c r="E566" t="s">
        <v>164</v>
      </c>
    </row>
    <row r="567" spans="1:5" x14ac:dyDescent="0.35">
      <c r="A567" t="str">
        <f>"5732958"</f>
        <v>5732958</v>
      </c>
      <c r="B567" t="s">
        <v>959</v>
      </c>
      <c r="C567" t="s">
        <v>960</v>
      </c>
      <c r="D567" t="s">
        <v>1541</v>
      </c>
      <c r="E567" t="s">
        <v>164</v>
      </c>
    </row>
    <row r="568" spans="1:5" x14ac:dyDescent="0.35">
      <c r="A568" t="str">
        <f>"5643969"</f>
        <v>5643969</v>
      </c>
      <c r="B568" t="s">
        <v>961</v>
      </c>
      <c r="C568" t="s">
        <v>808</v>
      </c>
      <c r="D568" t="s">
        <v>1542</v>
      </c>
      <c r="E568" t="s">
        <v>164</v>
      </c>
    </row>
    <row r="569" spans="1:5" x14ac:dyDescent="0.35">
      <c r="A569" t="str">
        <f>"5293865"</f>
        <v>5293865</v>
      </c>
      <c r="B569" t="s">
        <v>962</v>
      </c>
      <c r="C569" t="s">
        <v>963</v>
      </c>
      <c r="D569" t="s">
        <v>1543</v>
      </c>
      <c r="E569" t="s">
        <v>164</v>
      </c>
    </row>
    <row r="570" spans="1:5" x14ac:dyDescent="0.35">
      <c r="A570" t="str">
        <f>"4836431"</f>
        <v>4836431</v>
      </c>
      <c r="B570" t="s">
        <v>964</v>
      </c>
      <c r="C570" t="s">
        <v>77</v>
      </c>
      <c r="D570" t="s">
        <v>1544</v>
      </c>
      <c r="E570" t="s">
        <v>164</v>
      </c>
    </row>
    <row r="571" spans="1:5" x14ac:dyDescent="0.35">
      <c r="A571" t="str">
        <f>"1027716"</f>
        <v>1027716</v>
      </c>
      <c r="B571" t="s">
        <v>689</v>
      </c>
      <c r="C571" t="s">
        <v>78</v>
      </c>
      <c r="D571" t="s">
        <v>1545</v>
      </c>
      <c r="E571" t="s">
        <v>164</v>
      </c>
    </row>
    <row r="572" spans="1:5" x14ac:dyDescent="0.35">
      <c r="A572" t="str">
        <f>"5721544"</f>
        <v>5721544</v>
      </c>
      <c r="B572" t="s">
        <v>965</v>
      </c>
      <c r="C572" t="s">
        <v>169</v>
      </c>
      <c r="D572" t="s">
        <v>1546</v>
      </c>
      <c r="E572" t="s">
        <v>164</v>
      </c>
    </row>
    <row r="573" spans="1:5" x14ac:dyDescent="0.35">
      <c r="A573" t="str">
        <f>"5054534"</f>
        <v>5054534</v>
      </c>
      <c r="B573" t="s">
        <v>205</v>
      </c>
      <c r="C573" t="s">
        <v>966</v>
      </c>
      <c r="D573" t="s">
        <v>1547</v>
      </c>
      <c r="E573" t="s">
        <v>164</v>
      </c>
    </row>
    <row r="574" spans="1:5" x14ac:dyDescent="0.35">
      <c r="A574" t="str">
        <f>"5610397"</f>
        <v>5610397</v>
      </c>
      <c r="B574" t="s">
        <v>967</v>
      </c>
      <c r="C574" t="s">
        <v>968</v>
      </c>
      <c r="D574" t="s">
        <v>1548</v>
      </c>
      <c r="E574" t="s">
        <v>164</v>
      </c>
    </row>
    <row r="575" spans="1:5" x14ac:dyDescent="0.35">
      <c r="A575" t="str">
        <f>"5504550"</f>
        <v>5504550</v>
      </c>
      <c r="B575" t="s">
        <v>255</v>
      </c>
      <c r="C575" t="s">
        <v>256</v>
      </c>
      <c r="D575" t="s">
        <v>257</v>
      </c>
      <c r="E575" t="s">
        <v>164</v>
      </c>
    </row>
    <row r="576" spans="1:5" x14ac:dyDescent="0.35">
      <c r="A576" t="str">
        <f>"5408174"</f>
        <v>5408174</v>
      </c>
      <c r="B576" t="s">
        <v>258</v>
      </c>
      <c r="C576" t="s">
        <v>259</v>
      </c>
      <c r="D576" t="s">
        <v>260</v>
      </c>
      <c r="E576" t="s">
        <v>164</v>
      </c>
    </row>
    <row r="577" spans="1:5" x14ac:dyDescent="0.35">
      <c r="A577" t="str">
        <f>"5662453"</f>
        <v>5662453</v>
      </c>
      <c r="B577" t="s">
        <v>969</v>
      </c>
      <c r="C577" t="s">
        <v>970</v>
      </c>
      <c r="D577" t="s">
        <v>1549</v>
      </c>
      <c r="E577" t="s">
        <v>164</v>
      </c>
    </row>
    <row r="578" spans="1:5" x14ac:dyDescent="0.35">
      <c r="A578" t="str">
        <f>"5534550"</f>
        <v>5534550</v>
      </c>
      <c r="B578" t="s">
        <v>971</v>
      </c>
      <c r="C578" t="s">
        <v>479</v>
      </c>
      <c r="D578" t="s">
        <v>1550</v>
      </c>
      <c r="E578" t="s">
        <v>164</v>
      </c>
    </row>
    <row r="579" spans="1:5" x14ac:dyDescent="0.35">
      <c r="A579" t="str">
        <f>"5679504"</f>
        <v>5679504</v>
      </c>
      <c r="B579" t="s">
        <v>972</v>
      </c>
      <c r="C579" t="s">
        <v>10</v>
      </c>
      <c r="D579" t="s">
        <v>1551</v>
      </c>
      <c r="E579" t="s">
        <v>164</v>
      </c>
    </row>
    <row r="580" spans="1:5" x14ac:dyDescent="0.35">
      <c r="A580" t="str">
        <f>"3973830"</f>
        <v>3973830</v>
      </c>
      <c r="B580" t="s">
        <v>110</v>
      </c>
      <c r="C580" t="s">
        <v>104</v>
      </c>
      <c r="D580" t="s">
        <v>1552</v>
      </c>
      <c r="E580" t="s">
        <v>164</v>
      </c>
    </row>
    <row r="581" spans="1:5" x14ac:dyDescent="0.35">
      <c r="A581" t="str">
        <f>"5702457"</f>
        <v>5702457</v>
      </c>
      <c r="B581" t="s">
        <v>261</v>
      </c>
      <c r="C581" t="s">
        <v>77</v>
      </c>
      <c r="D581" t="s">
        <v>1553</v>
      </c>
      <c r="E581" t="s">
        <v>164</v>
      </c>
    </row>
    <row r="582" spans="1:5" x14ac:dyDescent="0.35">
      <c r="A582" t="str">
        <f>"4840731"</f>
        <v>4840731</v>
      </c>
      <c r="B582" t="s">
        <v>973</v>
      </c>
      <c r="C582" t="s">
        <v>974</v>
      </c>
      <c r="D582" t="s">
        <v>1554</v>
      </c>
      <c r="E582" t="s">
        <v>164</v>
      </c>
    </row>
    <row r="583" spans="1:5" x14ac:dyDescent="0.35">
      <c r="A583" t="str">
        <f>"5630319"</f>
        <v>5630319</v>
      </c>
      <c r="B583" t="s">
        <v>975</v>
      </c>
      <c r="C583" t="s">
        <v>976</v>
      </c>
      <c r="D583" t="s">
        <v>1555</v>
      </c>
      <c r="E583" t="s">
        <v>164</v>
      </c>
    </row>
    <row r="584" spans="1:5" x14ac:dyDescent="0.35">
      <c r="A584" t="str">
        <f>"5703440"</f>
        <v>5703440</v>
      </c>
      <c r="B584" t="s">
        <v>977</v>
      </c>
      <c r="C584" t="s">
        <v>61</v>
      </c>
      <c r="D584" t="s">
        <v>1556</v>
      </c>
      <c r="E584" t="s">
        <v>164</v>
      </c>
    </row>
    <row r="585" spans="1:5" x14ac:dyDescent="0.35">
      <c r="A585" t="str">
        <f>"5466848"</f>
        <v>5466848</v>
      </c>
      <c r="B585" t="s">
        <v>978</v>
      </c>
      <c r="C585" t="s">
        <v>979</v>
      </c>
      <c r="D585" t="s">
        <v>1557</v>
      </c>
      <c r="E585" t="s">
        <v>164</v>
      </c>
    </row>
    <row r="586" spans="1:5" x14ac:dyDescent="0.35">
      <c r="A586" t="str">
        <f>"5555971"</f>
        <v>5555971</v>
      </c>
      <c r="B586" t="s">
        <v>980</v>
      </c>
      <c r="C586" t="s">
        <v>981</v>
      </c>
      <c r="D586" t="s">
        <v>1558</v>
      </c>
      <c r="E586" t="s">
        <v>164</v>
      </c>
    </row>
    <row r="587" spans="1:5" x14ac:dyDescent="0.35">
      <c r="A587" t="str">
        <f>"5591630"</f>
        <v>5591630</v>
      </c>
      <c r="B587" t="s">
        <v>982</v>
      </c>
      <c r="C587" t="s">
        <v>983</v>
      </c>
      <c r="D587" t="s">
        <v>1559</v>
      </c>
      <c r="E587" t="s">
        <v>164</v>
      </c>
    </row>
  </sheetData>
  <conditionalFormatting sqref="A698:A1048576 A1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Students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Alina Stefanov</dc:creator>
  <cp:lastModifiedBy>Alina Stefanov</cp:lastModifiedBy>
  <dcterms:created xsi:type="dcterms:W3CDTF">2024-01-18T16:42:55Z</dcterms:created>
  <dcterms:modified xsi:type="dcterms:W3CDTF">2025-04-03T18:14:39Z</dcterms:modified>
</cp:coreProperties>
</file>